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partage\02_2024 2025\1-pédagogie\mcc 24 25\mcc 24 25 ttes les maquettes pdf signees\masters\ids\"/>
    </mc:Choice>
  </mc:AlternateContent>
  <xr:revisionPtr revIDLastSave="0" documentId="13_ncr:1_{5789933F-086D-4B73-ACC6-C240C07B55ED}" xr6:coauthVersionLast="47" xr6:coauthVersionMax="47" xr10:uidLastSave="{00000000-0000-0000-0000-000000000000}"/>
  <bookViews>
    <workbookView xWindow="-120" yWindow="-120" windowWidth="29040" windowHeight="15840" xr2:uid="{00000000-000D-0000-FFFF-FFFF00000000}"/>
  </bookViews>
  <sheets>
    <sheet name="Maquette pédagogique" sheetId="1" r:id="rId1"/>
    <sheet name="Off" sheetId="2" r:id="rId2"/>
  </sheets>
  <definedNames>
    <definedName name="Droit_et_Sciences_politiques">'Maquette pédagogique'!$M$4:$M$6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7" i="1" l="1"/>
  <c r="Y57" i="1"/>
  <c r="AA56" i="1"/>
  <c r="Y56" i="1"/>
  <c r="AA55" i="1"/>
  <c r="Y55" i="1"/>
  <c r="T55" i="1"/>
  <c r="AA54" i="1"/>
  <c r="Y54" i="1"/>
  <c r="T54" i="1"/>
  <c r="AA53" i="1"/>
  <c r="Y53" i="1"/>
  <c r="T53" i="1"/>
  <c r="AB52" i="1"/>
  <c r="AA51" i="1"/>
  <c r="Y51" i="1"/>
  <c r="T51" i="1"/>
  <c r="AB50" i="1"/>
  <c r="AC50" i="1" s="1"/>
  <c r="AA48" i="1"/>
  <c r="Y48" i="1"/>
  <c r="T48" i="1"/>
  <c r="AB47" i="1"/>
  <c r="AC47" i="1" s="1"/>
  <c r="AA46" i="1"/>
  <c r="Y46" i="1"/>
  <c r="T46" i="1"/>
  <c r="AA45" i="1"/>
  <c r="Y45" i="1"/>
  <c r="T45" i="1"/>
  <c r="AA44" i="1"/>
  <c r="AC43" i="1" s="1"/>
  <c r="Y44" i="1"/>
  <c r="T44" i="1"/>
  <c r="AB43" i="1"/>
  <c r="AA42" i="1"/>
  <c r="Y42" i="1"/>
  <c r="T42" i="1"/>
  <c r="AA41" i="1"/>
  <c r="Y41" i="1"/>
  <c r="T41" i="1"/>
  <c r="AA40" i="1"/>
  <c r="Y40" i="1"/>
  <c r="T40" i="1"/>
  <c r="AB39" i="1"/>
  <c r="AA35" i="1"/>
  <c r="Y35" i="1"/>
  <c r="AA34" i="1"/>
  <c r="Y34" i="1"/>
  <c r="T34" i="1"/>
  <c r="AB33" i="1"/>
  <c r="AA32" i="1"/>
  <c r="Y32" i="1"/>
  <c r="T32" i="1"/>
  <c r="AA31" i="1"/>
  <c r="Y31" i="1"/>
  <c r="T31" i="1"/>
  <c r="AA30" i="1"/>
  <c r="Y30" i="1"/>
  <c r="T30" i="1"/>
  <c r="AA29" i="1"/>
  <c r="Y29" i="1"/>
  <c r="T29" i="1"/>
  <c r="AB28" i="1"/>
  <c r="AC28" i="1" s="1"/>
  <c r="AA26" i="1"/>
  <c r="Y26" i="1"/>
  <c r="AA25" i="1"/>
  <c r="Y25" i="1"/>
  <c r="T25" i="1"/>
  <c r="AA24" i="1"/>
  <c r="Y24" i="1"/>
  <c r="T24" i="1"/>
  <c r="AB23" i="1"/>
  <c r="AA22" i="1"/>
  <c r="T22" i="1"/>
  <c r="AA21" i="1"/>
  <c r="Y21" i="1"/>
  <c r="T21" i="1"/>
  <c r="AA20" i="1"/>
  <c r="Y20" i="1"/>
  <c r="T20" i="1"/>
  <c r="AB19" i="1"/>
  <c r="AC52" i="1" l="1"/>
  <c r="AC19" i="1"/>
  <c r="AC33" i="1"/>
  <c r="AC23" i="1"/>
  <c r="AC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author>
  </authors>
  <commentList>
    <comment ref="F15" authorId="0" shapeId="0" xr:uid="{00000000-0006-0000-0000-000001000000}">
      <text>
        <r>
          <rPr>
            <b/>
            <sz val="9"/>
            <color indexed="81"/>
            <rFont val="Tahoma"/>
            <family val="2"/>
          </rPr>
          <t>Utilisateur:</t>
        </r>
        <r>
          <rPr>
            <sz val="9"/>
            <color indexed="81"/>
            <rFont val="Tahoma"/>
            <family val="2"/>
          </rPr>
          <t xml:space="preserve">
Concernant la Caractérisation de l'UE, cette information permettra, à l'avenir, de faciliter la modularité de nos formations. En effet, dans l'objectif de proposer aux étudiants au sein des maquettes un choix d'UE complémentaires dans des domaines bien identifiés, il est nécessaire de les "tagger" le plus tôt possible.</t>
        </r>
      </text>
    </comment>
    <comment ref="AB15" authorId="0" shapeId="0" xr:uid="{00000000-0006-0000-0000-000002000000}">
      <text>
        <r>
          <rPr>
            <b/>
            <sz val="9"/>
            <color indexed="81"/>
            <rFont val="Tahoma"/>
            <family val="2"/>
          </rPr>
          <t>Utilisateur:</t>
        </r>
        <r>
          <rPr>
            <sz val="9"/>
            <color indexed="81"/>
            <rFont val="Tahoma"/>
            <family val="2"/>
          </rPr>
          <t xml:space="preserve">
 Le temps total d'apprentissage maximal de l'étudiant ainsi que le temps de travail encadré et le travail en autonomie ont été ajoutés afin que les responsables pédagogiques fassent la part entre le nombre d'ECTS de l'UE, le nombre d'heures dispensées et le travail complémentaire demandé à l'étudiant pour atteindre l'objectif.</t>
        </r>
      </text>
    </comment>
  </commentList>
</comments>
</file>

<file path=xl/sharedStrings.xml><?xml version="1.0" encoding="utf-8"?>
<sst xmlns="http://schemas.openxmlformats.org/spreadsheetml/2006/main" count="325" uniqueCount="169">
  <si>
    <t>Composante :</t>
  </si>
  <si>
    <t>Responsables de la mention :</t>
  </si>
  <si>
    <t>Mention :</t>
  </si>
  <si>
    <t>Parcours :</t>
  </si>
  <si>
    <t>Niveau :</t>
  </si>
  <si>
    <t>Année :</t>
  </si>
  <si>
    <t>Droit et Sciences politiques</t>
  </si>
  <si>
    <t>IPAG - Administration générale</t>
  </si>
  <si>
    <t>Sociologie</t>
  </si>
  <si>
    <t>1ère année</t>
  </si>
  <si>
    <t>2ème année</t>
  </si>
  <si>
    <t>3ème année</t>
  </si>
  <si>
    <t>Licence</t>
  </si>
  <si>
    <t>Master</t>
  </si>
  <si>
    <t>IAE Nantes - Économie et management</t>
  </si>
  <si>
    <t>Maquette de formation</t>
  </si>
  <si>
    <t>Semestre</t>
  </si>
  <si>
    <r>
      <t xml:space="preserve">Code UE
</t>
    </r>
    <r>
      <rPr>
        <b/>
        <sz val="8"/>
        <color theme="0"/>
        <rFont val="Source Sans Pro"/>
        <family val="2"/>
      </rPr>
      <t>1- Existant : code à saisir
2- ou merci de préciser à créer, quand nouvel enseignement</t>
    </r>
  </si>
  <si>
    <r>
      <t xml:space="preserve">Code EC
</t>
    </r>
    <r>
      <rPr>
        <b/>
        <sz val="8"/>
        <color theme="0"/>
        <rFont val="Source Sans Pro"/>
        <family val="2"/>
      </rPr>
      <t>1- Existant : code à saisir
2- ou merci de préciser à créer, quand nouvel enseignement</t>
    </r>
  </si>
  <si>
    <t>MUTUALISATION</t>
  </si>
  <si>
    <t xml:space="preserve">Si Oui, préciser la.es formation.s concernées (mention/parcours/année/semestre) </t>
  </si>
  <si>
    <t>Coef EC</t>
  </si>
  <si>
    <t>CM Présence (P)</t>
  </si>
  <si>
    <t>Calcul charges d'enseignements CM</t>
  </si>
  <si>
    <t>TD Présence (P)</t>
  </si>
  <si>
    <t>Calcul charges d'enseignements TD</t>
  </si>
  <si>
    <t>Caractérisation de l'UE (ou de l'EC)</t>
  </si>
  <si>
    <t>Informations complémentaires</t>
  </si>
  <si>
    <t>DISCIPLINAIRES</t>
  </si>
  <si>
    <t>Obligatoire</t>
  </si>
  <si>
    <t>Au choix</t>
  </si>
  <si>
    <t>Français 100%</t>
  </si>
  <si>
    <t>Anglais 100%</t>
  </si>
  <si>
    <t xml:space="preserve">Français 50% / Anglais 50% </t>
  </si>
  <si>
    <t>Espgnol 100%</t>
  </si>
  <si>
    <t>Allemand 100%</t>
  </si>
  <si>
    <t xml:space="preserve">Français 50% / Allemand 50% </t>
  </si>
  <si>
    <t xml:space="preserve">Français 50% / Espagnol 50% </t>
  </si>
  <si>
    <t>Français 50% / Autre langue étrangère 50%</t>
  </si>
  <si>
    <t>Autre langue étrangère 100%</t>
  </si>
  <si>
    <t>Oui</t>
  </si>
  <si>
    <t>Non</t>
  </si>
  <si>
    <t>TAG 1 Professionalisé</t>
  </si>
  <si>
    <t>TAG 2 International</t>
  </si>
  <si>
    <t>TAG 3 Défis sociétaux</t>
  </si>
  <si>
    <t>TAG 4 Disciplinaire</t>
  </si>
  <si>
    <t>TRANSVERSALES</t>
  </si>
  <si>
    <t>SEMESTRE 1</t>
  </si>
  <si>
    <t>SEMESTRE 2</t>
  </si>
  <si>
    <t>Présentiel</t>
  </si>
  <si>
    <t>Présentiel-hybride</t>
  </si>
  <si>
    <t>Distanciel-hybride</t>
  </si>
  <si>
    <t>Comodal</t>
  </si>
  <si>
    <t>CM Distanciel synchrone (DS)</t>
  </si>
  <si>
    <t>CM Distanciel asynchrone (DA)</t>
  </si>
  <si>
    <t>TD Distanciel synchrone (DS)</t>
  </si>
  <si>
    <t>TD Distanciel asynchrone (DA)</t>
  </si>
  <si>
    <r>
      <t xml:space="preserve">Total des heures face à l'étudiant </t>
    </r>
    <r>
      <rPr>
        <i/>
        <sz val="10"/>
        <color theme="0"/>
        <rFont val="Source Sans Pro"/>
        <family val="2"/>
      </rPr>
      <t>( =Temps travail encadré)</t>
    </r>
  </si>
  <si>
    <r>
      <t xml:space="preserve">ECTS (UE)
1 ECTS = 25-30h  </t>
    </r>
    <r>
      <rPr>
        <i/>
        <sz val="10"/>
        <color theme="0"/>
        <rFont val="Source Sans Pro"/>
        <family val="2"/>
      </rPr>
      <t>(volume total de travail attendu de l'étudiant)</t>
    </r>
  </si>
  <si>
    <t>Nbre de groupe CM (250 étu.)</t>
  </si>
  <si>
    <t>SEMESTRE 3</t>
  </si>
  <si>
    <t>SEMESTRE 4</t>
  </si>
  <si>
    <t>Coef UE</t>
  </si>
  <si>
    <t>Modalités de contrôle des connaissances et des compétences</t>
  </si>
  <si>
    <t>Contrôle continu intégral</t>
  </si>
  <si>
    <t>Contrôle continu</t>
  </si>
  <si>
    <t>Lorsques le contrôle continu n'est pas intégral</t>
  </si>
  <si>
    <t>Indiquer :  Nbre d'évaluation (mini. 2), nature (oral, qcm, devoir surveillé …) et durée des épreuves</t>
  </si>
  <si>
    <t>Indiquer : Nature (oral, qcm, devoir surveillé …) et durée de l'épreuve</t>
  </si>
  <si>
    <t>TITRE DE L'UE</t>
  </si>
  <si>
    <t>TITRE DE L'EC</t>
  </si>
  <si>
    <r>
      <t xml:space="preserve">TYPE D'UE
</t>
    </r>
    <r>
      <rPr>
        <b/>
        <sz val="8"/>
        <color theme="0"/>
        <rFont val="Source Sans Pro"/>
        <family val="2"/>
      </rPr>
      <t>Préciser :
UE obligatoire (sans choix) 
ou UE au choix : indiquer le nombre de choix / total choix</t>
    </r>
  </si>
  <si>
    <r>
      <t xml:space="preserve">TYPE D'EC
</t>
    </r>
    <r>
      <rPr>
        <b/>
        <sz val="8"/>
        <color theme="0"/>
        <rFont val="Source Sans Pro"/>
        <family val="2"/>
      </rPr>
      <t>Préciser :
EC obligatoire (sans choix)
ou EC au choix : indiquer le nombre de choix / total choix</t>
    </r>
  </si>
  <si>
    <t>Travail en autonomie</t>
  </si>
  <si>
    <t>Année universitaire</t>
  </si>
  <si>
    <t>Facultatif</t>
  </si>
  <si>
    <t>Obligatoire avec choix</t>
  </si>
  <si>
    <t>Chinois 100%</t>
  </si>
  <si>
    <t>Italien 100%</t>
  </si>
  <si>
    <t>Nbre de groupe TD maximum (36 étu.)</t>
  </si>
  <si>
    <t>ECTS ouverts aux ERASMUS (EC)</t>
  </si>
  <si>
    <r>
      <t xml:space="preserve">Lanque d'enseignement </t>
    </r>
    <r>
      <rPr>
        <sz val="10"/>
        <color theme="0"/>
        <rFont val="Source Sans Pro"/>
        <family val="2"/>
      </rPr>
      <t>(menu déroulant)</t>
    </r>
  </si>
  <si>
    <r>
      <t xml:space="preserve">TAG de l'UE </t>
    </r>
    <r>
      <rPr>
        <sz val="10"/>
        <color theme="0"/>
        <rFont val="Source Sans Pro"/>
        <family val="2"/>
      </rPr>
      <t>(menu déroulant)</t>
    </r>
  </si>
  <si>
    <r>
      <t xml:space="preserve">Temps total d'apprentissage maximal
Cours + Evaluations + travail en autonomie
</t>
    </r>
    <r>
      <rPr>
        <i/>
        <sz val="10"/>
        <color theme="0"/>
        <rFont val="Source Sans Pro"/>
        <family val="2"/>
      </rPr>
      <t>(ECTS x 30)</t>
    </r>
  </si>
  <si>
    <t>2023-2027</t>
  </si>
  <si>
    <t>COMPLEMENTAIRES</t>
  </si>
  <si>
    <t xml:space="preserve"> Intervention et Développement Social</t>
  </si>
  <si>
    <t>Intervention et Développement Social</t>
  </si>
  <si>
    <t xml:space="preserve">Management des Organisations d’Intervention Sociale et Médico-sociale </t>
  </si>
  <si>
    <t>SMSIDX1U01</t>
  </si>
  <si>
    <t>CONTEXTE HIST, ADMIN. ET JURIDIQUE ET T</t>
  </si>
  <si>
    <t>SMSIDX1E01</t>
  </si>
  <si>
    <t>SMSIDX1E02</t>
  </si>
  <si>
    <t>SMSIDX1E03</t>
  </si>
  <si>
    <t>Sociologie économique, du travail et de l'emploi</t>
  </si>
  <si>
    <t>Organisation politique, administrative et financière du secteur de l'intervention sociale</t>
  </si>
  <si>
    <t>Introduction au système de santé</t>
  </si>
  <si>
    <t>SMSIDX1U02</t>
  </si>
  <si>
    <t>PILOTAGE ET EVALUATION DES PROJETS 1</t>
  </si>
  <si>
    <t>Méthodologie générale de l'évaluation</t>
  </si>
  <si>
    <t>Méthodologie et pilotage de projets</t>
  </si>
  <si>
    <t>Droits des bénéficiaires</t>
  </si>
  <si>
    <t>SMSIDX1E04</t>
  </si>
  <si>
    <t>SMSIDX1E05</t>
  </si>
  <si>
    <t>SMSIDX1E06</t>
  </si>
  <si>
    <t>SMSIDX1U03</t>
  </si>
  <si>
    <t>METHODO GENERALE ET RECH. EN SCIENCE</t>
  </si>
  <si>
    <t>SMSIDX1E07</t>
  </si>
  <si>
    <t>SMSIDX1E08</t>
  </si>
  <si>
    <t>SMSIDX1E09</t>
  </si>
  <si>
    <t>SMSIDX1E10</t>
  </si>
  <si>
    <t>Techniques d'investigations en sciences sociales et analyse des besoins</t>
  </si>
  <si>
    <t>Nouvelles approches en analyse des organisations</t>
  </si>
  <si>
    <t>Diagnostic de territoire et développement social</t>
  </si>
  <si>
    <t>Construction et analyse des données quantitatives - Base de données, traitement</t>
  </si>
  <si>
    <t>SMSIDM1U04</t>
  </si>
  <si>
    <t>SMSIDM1E11</t>
  </si>
  <si>
    <t>SMSIDM1E12</t>
  </si>
  <si>
    <t>Méthodologie de la note d'aide à la décision</t>
  </si>
  <si>
    <t>Groupe de suivi de formation (1)</t>
  </si>
  <si>
    <t>ENS. PRO. SPECIALISES P1 - MOISM</t>
  </si>
  <si>
    <t>SMSIDX2U01</t>
  </si>
  <si>
    <t>CONTEXTE HIST, ADMIN. ET JURIDIQUE ET T                               	  (coef e6tt)</t>
  </si>
  <si>
    <t>SMSIDX20E1</t>
  </si>
  <si>
    <t>SMSIDX20E2</t>
  </si>
  <si>
    <t>SMSIDX20E3</t>
  </si>
  <si>
    <t>Dispositifs d'intervention sociale européens en anglais</t>
  </si>
  <si>
    <t>Analyse des politiques publiques</t>
  </si>
  <si>
    <t>Contexte économique : économie sociale et solidaire</t>
  </si>
  <si>
    <t>SMSIDX2U02</t>
  </si>
  <si>
    <t>MANAGEMENT DES ORGANISATIONS DU SEC                      		  (coef 9s )</t>
  </si>
  <si>
    <t>SMSIDX2E04</t>
  </si>
  <si>
    <t>SMSIDX2E05</t>
  </si>
  <si>
    <t>SMSIDX2E06</t>
  </si>
  <si>
    <t>Sociologie des cadres</t>
  </si>
  <si>
    <t>Management d'équipe</t>
  </si>
  <si>
    <t>Droit du travail et législation sociale</t>
  </si>
  <si>
    <t>SMSIDX2U03</t>
  </si>
  <si>
    <t>SMSIDX2E07</t>
  </si>
  <si>
    <t>Les mécanismes de gestion budgétaire et comptable</t>
  </si>
  <si>
    <t>SMSIDX2U04</t>
  </si>
  <si>
    <t>SMSIDX2E08</t>
  </si>
  <si>
    <t>Ethique de l'intervention sociale</t>
  </si>
  <si>
    <t>SMSIDM2U05</t>
  </si>
  <si>
    <t>ENS. PRO. SPECIALISES - MOISM</t>
  </si>
  <si>
    <t>SMSIDM2E09</t>
  </si>
  <si>
    <t>SMSIDM2E10</t>
  </si>
  <si>
    <t>SMSIDM2E11</t>
  </si>
  <si>
    <t>SMSIDM2E12</t>
  </si>
  <si>
    <t>SMSIDM2E13</t>
  </si>
  <si>
    <t>Gestion financière approfondie</t>
  </si>
  <si>
    <t>Gestion des ressources humaines</t>
  </si>
  <si>
    <t>Droit du travail : droit statutaire, droit conventionnel</t>
  </si>
  <si>
    <t>Analyse de l'activité</t>
  </si>
  <si>
    <t>Groupe de suivi de formation (2)</t>
  </si>
  <si>
    <t>PILOTAGE ET EVALUATION DES PROJETS 2</t>
  </si>
  <si>
    <t>Les étudiants choisissent un sujet parmi 3 proposés</t>
  </si>
  <si>
    <t>Assidu session 1</t>
  </si>
  <si>
    <t>Dispensés d'assiduité session 1</t>
  </si>
  <si>
    <t>Assidu session 2</t>
  </si>
  <si>
    <t>Dispensés d'assiduité session 2</t>
  </si>
  <si>
    <t>EXAMEN TERMINAL ECRIT / 3H</t>
  </si>
  <si>
    <t>EXAMEN TERMINAL ECRIT / 1H</t>
  </si>
  <si>
    <t>EXAMEN TERMINAL ECRIT / 2H</t>
  </si>
  <si>
    <t>CC ECRIT</t>
  </si>
  <si>
    <t>Philippe ALONZO et Marie PONNET</t>
  </si>
  <si>
    <t>Report de la note obtenue en SMSIDM1E11</t>
  </si>
  <si>
    <t>FI : note de stage FC: report note SMSIDM1E11</t>
  </si>
  <si>
    <t>Report de la meilleure note entre SMSIDM209,SMSIDM2E12 &amp; SMSIDM2E13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</si>
</sst>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i/>
      <sz val="11"/>
      <color theme="1"/>
      <name val="Source Sans Pro"/>
      <family val="2"/>
    </font>
    <font>
      <b/>
      <sz val="10"/>
      <color theme="0"/>
      <name val="Source Sans Pro"/>
      <family val="2"/>
    </font>
    <font>
      <b/>
      <sz val="8"/>
      <color theme="0"/>
      <name val="Source Sans Pro"/>
      <family val="2"/>
    </font>
    <font>
      <b/>
      <sz val="14"/>
      <color theme="0"/>
      <name val="Source Sans Pro"/>
      <family val="2"/>
    </font>
    <font>
      <i/>
      <sz val="10"/>
      <color theme="0"/>
      <name val="Source Sans Pro"/>
      <family val="2"/>
    </font>
    <font>
      <b/>
      <i/>
      <sz val="11"/>
      <color theme="0"/>
      <name val="Calibri"/>
      <family val="2"/>
      <scheme val="minor"/>
    </font>
    <font>
      <sz val="11"/>
      <color theme="1"/>
      <name val="Source Sans Pro"/>
      <family val="2"/>
    </font>
    <font>
      <b/>
      <sz val="11"/>
      <name val="Source Sans Pro"/>
      <family val="2"/>
    </font>
    <font>
      <b/>
      <sz val="11"/>
      <color theme="1"/>
      <name val="Source Sans Pro"/>
      <family val="2"/>
    </font>
    <font>
      <sz val="9"/>
      <color indexed="81"/>
      <name val="Tahoma"/>
      <family val="2"/>
    </font>
    <font>
      <b/>
      <sz val="9"/>
      <color indexed="81"/>
      <name val="Tahoma"/>
      <family val="2"/>
    </font>
    <font>
      <sz val="10"/>
      <color theme="0"/>
      <name val="Source Sans Pro"/>
      <family val="2"/>
    </font>
    <font>
      <sz val="11"/>
      <color rgb="FF006100"/>
      <name val="Calibri"/>
      <family val="2"/>
      <scheme val="minor"/>
    </font>
    <font>
      <sz val="11"/>
      <name val="Source Sans Pro"/>
      <family val="2"/>
    </font>
    <font>
      <i/>
      <sz val="11"/>
      <color rgb="FF7F7F7F"/>
      <name val="Calibri"/>
      <family val="2"/>
      <scheme val="minor"/>
    </font>
    <font>
      <sz val="11"/>
      <color theme="1"/>
      <name val="Calibri"/>
      <family val="2"/>
      <scheme val="minor"/>
    </font>
    <font>
      <sz val="9"/>
      <name val="Arial"/>
      <family val="2"/>
    </font>
  </fonts>
  <fills count="9">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theme="0"/>
        <bgColor indexed="64"/>
      </patternFill>
    </fill>
    <fill>
      <patternFill patternType="solid">
        <fgColor theme="5" tint="0.79998168889431442"/>
        <bgColor indexed="64"/>
      </patternFill>
    </fill>
    <fill>
      <patternFill patternType="solid">
        <fgColor theme="0"/>
        <bgColor rgb="FFB9CDE5"/>
      </patternFill>
    </fill>
  </fills>
  <borders count="34">
    <border>
      <left/>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indexed="64"/>
      </top>
      <bottom/>
      <diagonal/>
    </border>
    <border>
      <left style="thin">
        <color theme="0"/>
      </left>
      <right/>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style="thin">
        <color theme="0"/>
      </right>
      <top style="medium">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3" fillId="5" borderId="0" applyNumberFormat="0" applyBorder="0" applyAlignment="0" applyProtection="0"/>
    <xf numFmtId="0" fontId="15" fillId="0" borderId="0" applyNumberFormat="0" applyFill="0" applyBorder="0" applyAlignment="0" applyProtection="0"/>
    <xf numFmtId="0" fontId="16" fillId="0" borderId="0"/>
  </cellStyleXfs>
  <cellXfs count="130">
    <xf numFmtId="0" fontId="0" fillId="0" borderId="0" xfId="0"/>
    <xf numFmtId="0" fontId="1" fillId="0" borderId="0" xfId="0" applyFont="1" applyAlignment="1">
      <alignment horizontal="left" vertical="center" wrapText="1"/>
    </xf>
    <xf numFmtId="0" fontId="1" fillId="0" borderId="0" xfId="0" applyFont="1" applyAlignment="1" applyProtection="1">
      <alignment vertical="center" wrapText="1"/>
      <protection locked="0"/>
    </xf>
    <xf numFmtId="0" fontId="1" fillId="0" borderId="0" xfId="0" applyFont="1" applyAlignment="1">
      <alignment horizontal="left"/>
    </xf>
    <xf numFmtId="0" fontId="2" fillId="2" borderId="4"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7" fillId="0" borderId="2" xfId="0" applyFont="1" applyBorder="1"/>
    <xf numFmtId="0" fontId="7" fillId="0" borderId="0" xfId="0" applyFont="1"/>
    <xf numFmtId="0" fontId="0" fillId="0" borderId="7" xfId="0" applyBorder="1" applyAlignment="1"/>
    <xf numFmtId="0" fontId="1" fillId="0" borderId="0" xfId="0" applyFont="1" applyAlignment="1" applyProtection="1">
      <alignment horizontal="left" vertical="center" wrapText="1"/>
      <protection locked="0"/>
    </xf>
    <xf numFmtId="0" fontId="1" fillId="0" borderId="0" xfId="0" applyFont="1" applyAlignment="1">
      <alignment horizontal="left" vertical="center"/>
    </xf>
    <xf numFmtId="0" fontId="0" fillId="0" borderId="0" xfId="0" applyBorder="1" applyAlignment="1"/>
    <xf numFmtId="0" fontId="14" fillId="0" borderId="0" xfId="0" applyFont="1"/>
    <xf numFmtId="0" fontId="0" fillId="0" borderId="0" xfId="0" applyFill="1"/>
    <xf numFmtId="0" fontId="9" fillId="0" borderId="9" xfId="0" applyFont="1" applyFill="1" applyBorder="1"/>
    <xf numFmtId="0" fontId="7" fillId="0" borderId="9" xfId="0" applyFont="1" applyFill="1" applyBorder="1"/>
    <xf numFmtId="0" fontId="7" fillId="0" borderId="9" xfId="0" applyFont="1" applyBorder="1"/>
    <xf numFmtId="0" fontId="7" fillId="0" borderId="9" xfId="0" applyFont="1" applyBorder="1" applyAlignment="1">
      <alignment horizontal="right"/>
    </xf>
    <xf numFmtId="0" fontId="7" fillId="0" borderId="9" xfId="0" applyFont="1" applyBorder="1" applyAlignment="1">
      <alignment horizontal="center"/>
    </xf>
    <xf numFmtId="0" fontId="7" fillId="0" borderId="11" xfId="0" applyFont="1" applyBorder="1"/>
    <xf numFmtId="0" fontId="7" fillId="7" borderId="9" xfId="0" applyFont="1" applyFill="1" applyBorder="1"/>
    <xf numFmtId="0" fontId="9" fillId="7" borderId="9" xfId="0" applyFont="1" applyFill="1" applyBorder="1"/>
    <xf numFmtId="0" fontId="7" fillId="7" borderId="9" xfId="0" applyFont="1" applyFill="1" applyBorder="1" applyAlignment="1">
      <alignment horizontal="right"/>
    </xf>
    <xf numFmtId="0" fontId="7" fillId="7" borderId="9" xfId="0" applyFont="1" applyFill="1" applyBorder="1" applyAlignment="1">
      <alignment horizontal="center"/>
    </xf>
    <xf numFmtId="0" fontId="8" fillId="3" borderId="9" xfId="0" applyFont="1" applyFill="1" applyBorder="1" applyAlignment="1">
      <alignment vertical="center"/>
    </xf>
    <xf numFmtId="0" fontId="14" fillId="3" borderId="9"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9" xfId="0" applyFont="1" applyFill="1" applyBorder="1" applyAlignment="1">
      <alignment vertical="center"/>
    </xf>
    <xf numFmtId="0" fontId="8" fillId="7" borderId="9" xfId="0" applyFont="1" applyFill="1" applyBorder="1"/>
    <xf numFmtId="0" fontId="7" fillId="6" borderId="9" xfId="3" applyFont="1" applyFill="1" applyBorder="1" applyAlignment="1">
      <alignment horizontal="center" vertical="center" wrapText="1"/>
    </xf>
    <xf numFmtId="0" fontId="9" fillId="3" borderId="9" xfId="0" applyFont="1" applyFill="1" applyBorder="1" applyAlignment="1"/>
    <xf numFmtId="0" fontId="7" fillId="3" borderId="9" xfId="0" applyFont="1" applyFill="1" applyBorder="1" applyAlignment="1">
      <alignment horizontal="right"/>
    </xf>
    <xf numFmtId="0" fontId="7" fillId="3" borderId="9" xfId="0" applyFont="1" applyFill="1" applyBorder="1" applyAlignment="1">
      <alignment horizontal="center"/>
    </xf>
    <xf numFmtId="0" fontId="14" fillId="7" borderId="9" xfId="0" applyFont="1" applyFill="1" applyBorder="1"/>
    <xf numFmtId="0" fontId="9" fillId="3" borderId="9" xfId="0" applyFont="1" applyFill="1" applyBorder="1" applyAlignment="1">
      <alignment vertical="center"/>
    </xf>
    <xf numFmtId="0" fontId="7" fillId="3" borderId="9" xfId="0" applyFont="1" applyFill="1" applyBorder="1" applyAlignment="1">
      <alignment horizontal="right" vertical="center"/>
    </xf>
    <xf numFmtId="0" fontId="7" fillId="3" borderId="9" xfId="0" applyFont="1" applyFill="1" applyBorder="1" applyAlignment="1">
      <alignment horizontal="center" vertical="center"/>
    </xf>
    <xf numFmtId="0" fontId="7" fillId="3" borderId="9" xfId="0" applyFont="1" applyFill="1" applyBorder="1" applyAlignment="1">
      <alignment vertical="center"/>
    </xf>
    <xf numFmtId="0" fontId="9" fillId="0" borderId="9" xfId="0" applyFont="1" applyBorder="1"/>
    <xf numFmtId="0" fontId="8" fillId="7" borderId="9" xfId="3" applyFont="1" applyFill="1" applyBorder="1" applyAlignment="1">
      <alignment horizontal="center" vertical="center" wrapText="1"/>
    </xf>
    <xf numFmtId="0" fontId="9" fillId="7" borderId="9" xfId="3" applyFont="1" applyFill="1" applyBorder="1" applyAlignment="1">
      <alignment horizontal="left" vertical="center"/>
    </xf>
    <xf numFmtId="0" fontId="9" fillId="3" borderId="9" xfId="0" applyFont="1" applyFill="1" applyBorder="1" applyAlignment="1">
      <alignment horizontal="right"/>
    </xf>
    <xf numFmtId="0" fontId="9" fillId="3" borderId="9" xfId="0" applyFont="1" applyFill="1" applyBorder="1" applyAlignment="1">
      <alignment horizontal="center"/>
    </xf>
    <xf numFmtId="0" fontId="7" fillId="0" borderId="9" xfId="0" applyFont="1" applyBorder="1" applyAlignment="1">
      <alignment vertical="center"/>
    </xf>
    <xf numFmtId="0" fontId="7" fillId="0" borderId="10" xfId="0" applyFont="1" applyBorder="1"/>
    <xf numFmtId="0" fontId="7" fillId="7" borderId="10" xfId="0" applyFont="1" applyFill="1" applyBorder="1"/>
    <xf numFmtId="0" fontId="7" fillId="3" borderId="10" xfId="0" applyFont="1" applyFill="1" applyBorder="1" applyAlignment="1">
      <alignment vertical="center"/>
    </xf>
    <xf numFmtId="0" fontId="2" fillId="2" borderId="13" xfId="0" applyFont="1" applyFill="1" applyBorder="1" applyAlignment="1">
      <alignment horizontal="center" vertical="center" wrapText="1"/>
    </xf>
    <xf numFmtId="0" fontId="7" fillId="6" borderId="9" xfId="0" applyFont="1" applyFill="1" applyBorder="1" applyAlignment="1">
      <alignment horizontal="center"/>
    </xf>
    <xf numFmtId="0" fontId="7" fillId="6" borderId="9" xfId="0" applyFont="1" applyFill="1" applyBorder="1" applyAlignment="1">
      <alignment horizontal="center" vertical="center"/>
    </xf>
    <xf numFmtId="0" fontId="14" fillId="3" borderId="10" xfId="0" applyFont="1" applyFill="1" applyBorder="1" applyAlignment="1">
      <alignment vertical="center"/>
    </xf>
    <xf numFmtId="0" fontId="7" fillId="7" borderId="15" xfId="0" applyFont="1" applyFill="1" applyBorder="1"/>
    <xf numFmtId="0" fontId="7" fillId="0" borderId="10" xfId="0" applyFont="1" applyBorder="1" applyAlignment="1">
      <alignment wrapText="1"/>
    </xf>
    <xf numFmtId="0" fontId="0" fillId="0" borderId="0" xfId="0" applyBorder="1"/>
    <xf numFmtId="0" fontId="2" fillId="2" borderId="23" xfId="0" applyFont="1" applyFill="1" applyBorder="1" applyAlignment="1">
      <alignment horizontal="center" vertical="center" wrapText="1"/>
    </xf>
    <xf numFmtId="0" fontId="8" fillId="3" borderId="26" xfId="0" applyFont="1" applyFill="1" applyBorder="1" applyAlignment="1">
      <alignment vertical="center"/>
    </xf>
    <xf numFmtId="0" fontId="8" fillId="3" borderId="27" xfId="0" applyFont="1" applyFill="1" applyBorder="1" applyAlignment="1">
      <alignment vertical="center"/>
    </xf>
    <xf numFmtId="0" fontId="7" fillId="7" borderId="26" xfId="0" applyFont="1" applyFill="1" applyBorder="1"/>
    <xf numFmtId="0" fontId="7" fillId="7" borderId="28" xfId="0" applyFont="1" applyFill="1" applyBorder="1"/>
    <xf numFmtId="0" fontId="7" fillId="0" borderId="26" xfId="0" applyFont="1" applyBorder="1"/>
    <xf numFmtId="0" fontId="7" fillId="6" borderId="28" xfId="0" applyFont="1" applyFill="1" applyBorder="1" applyAlignment="1">
      <alignment horizontal="center"/>
    </xf>
    <xf numFmtId="0" fontId="7" fillId="6" borderId="28" xfId="0" applyFont="1" applyFill="1" applyBorder="1" applyAlignment="1">
      <alignment horizontal="center" vertical="center"/>
    </xf>
    <xf numFmtId="0" fontId="7" fillId="0" borderId="29" xfId="0" applyFont="1" applyBorder="1"/>
    <xf numFmtId="0" fontId="7" fillId="0" borderId="30" xfId="0" applyFont="1" applyBorder="1"/>
    <xf numFmtId="0" fontId="9" fillId="3" borderId="26" xfId="0" applyFont="1" applyFill="1" applyBorder="1" applyAlignment="1">
      <alignment vertical="center"/>
    </xf>
    <xf numFmtId="0" fontId="9" fillId="3" borderId="28" xfId="0" applyFont="1" applyFill="1" applyBorder="1" applyAlignment="1">
      <alignment vertical="center"/>
    </xf>
    <xf numFmtId="0" fontId="9" fillId="7" borderId="26" xfId="0" applyFont="1" applyFill="1" applyBorder="1"/>
    <xf numFmtId="0" fontId="9" fillId="7" borderId="28" xfId="0" applyFont="1" applyFill="1" applyBorder="1"/>
    <xf numFmtId="0" fontId="9" fillId="0" borderId="26" xfId="0" applyFont="1" applyBorder="1"/>
    <xf numFmtId="0" fontId="9" fillId="0" borderId="28" xfId="0" applyFont="1" applyBorder="1"/>
    <xf numFmtId="0" fontId="7" fillId="0" borderId="28" xfId="0" applyFont="1" applyBorder="1"/>
    <xf numFmtId="0" fontId="7" fillId="7" borderId="31" xfId="0" applyFont="1" applyFill="1" applyBorder="1"/>
    <xf numFmtId="0" fontId="7" fillId="7" borderId="32" xfId="0" applyFont="1" applyFill="1" applyBorder="1"/>
    <xf numFmtId="0" fontId="7" fillId="7" borderId="33" xfId="0" applyFont="1" applyFill="1" applyBorder="1"/>
    <xf numFmtId="0" fontId="7" fillId="6" borderId="9" xfId="0" applyFont="1" applyFill="1" applyBorder="1" applyAlignment="1">
      <alignment horizontal="center" vertical="center" wrapText="1"/>
    </xf>
    <xf numFmtId="0" fontId="17" fillId="6" borderId="10" xfId="3" applyFont="1" applyFill="1" applyBorder="1" applyAlignment="1">
      <alignment horizontal="center" vertical="center" wrapText="1"/>
    </xf>
    <xf numFmtId="0" fontId="7" fillId="0" borderId="10" xfId="0" applyFont="1" applyBorder="1" applyAlignment="1">
      <alignment horizontal="left" wrapText="1"/>
    </xf>
    <xf numFmtId="0" fontId="8" fillId="3" borderId="0" xfId="0" applyFont="1" applyFill="1" applyAlignment="1">
      <alignment vertical="center"/>
    </xf>
    <xf numFmtId="0" fontId="8" fillId="0" borderId="9" xfId="0" applyFont="1" applyBorder="1"/>
    <xf numFmtId="0" fontId="7" fillId="0" borderId="9" xfId="0" applyFont="1" applyBorder="1" applyAlignment="1">
      <alignment wrapText="1"/>
    </xf>
    <xf numFmtId="0" fontId="9" fillId="3" borderId="9" xfId="0" applyFont="1" applyFill="1" applyBorder="1"/>
    <xf numFmtId="0" fontId="7" fillId="3" borderId="9" xfId="0" applyFont="1" applyFill="1" applyBorder="1"/>
    <xf numFmtId="0" fontId="7" fillId="3" borderId="10" xfId="0" applyFont="1" applyFill="1" applyBorder="1"/>
    <xf numFmtId="0" fontId="9" fillId="3" borderId="26" xfId="0" applyFont="1" applyFill="1" applyBorder="1"/>
    <xf numFmtId="0" fontId="9" fillId="3" borderId="28" xfId="0" applyFont="1" applyFill="1" applyBorder="1"/>
    <xf numFmtId="0" fontId="9" fillId="3" borderId="10" xfId="0" applyFont="1" applyFill="1" applyBorder="1"/>
    <xf numFmtId="0" fontId="7" fillId="6" borderId="11" xfId="0" applyFont="1" applyFill="1" applyBorder="1" applyAlignment="1">
      <alignment horizontal="center" wrapText="1"/>
    </xf>
    <xf numFmtId="0" fontId="7" fillId="6" borderId="8" xfId="0" applyFont="1" applyFill="1" applyBorder="1" applyAlignment="1">
      <alignment horizontal="center" wrapText="1"/>
    </xf>
    <xf numFmtId="0" fontId="7" fillId="6" borderId="2" xfId="0" applyFont="1" applyFill="1" applyBorder="1" applyAlignment="1">
      <alignment horizont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17" fillId="6" borderId="10" xfId="3" applyFont="1" applyFill="1" applyBorder="1" applyAlignment="1">
      <alignment horizontal="center" vertical="center" wrapText="1"/>
    </xf>
    <xf numFmtId="0" fontId="7" fillId="0" borderId="3"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2" borderId="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 fillId="2" borderId="6" xfId="0" applyFont="1" applyFill="1" applyBorder="1" applyAlignment="1">
      <alignment horizontal="center" vertical="center" textRotation="90"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0" borderId="0" xfId="0" applyFont="1" applyAlignment="1">
      <alignment wrapText="1"/>
    </xf>
    <xf numFmtId="0" fontId="0" fillId="0" borderId="0" xfId="0" applyAlignment="1">
      <alignment wrapText="1"/>
    </xf>
    <xf numFmtId="0" fontId="14" fillId="3" borderId="9" xfId="0" applyFont="1" applyFill="1" applyBorder="1" applyAlignment="1">
      <alignment vertical="center" wrapText="1"/>
    </xf>
    <xf numFmtId="0" fontId="7" fillId="7" borderId="9" xfId="0" applyFont="1" applyFill="1" applyBorder="1" applyAlignment="1">
      <alignment wrapText="1"/>
    </xf>
    <xf numFmtId="0" fontId="7" fillId="6" borderId="9" xfId="3" applyFont="1" applyFill="1" applyBorder="1" applyAlignment="1">
      <alignment horizontal="left" vertical="center" wrapText="1"/>
    </xf>
    <xf numFmtId="0" fontId="7" fillId="7" borderId="9" xfId="0" applyFont="1" applyFill="1" applyBorder="1" applyAlignment="1">
      <alignment horizontal="left" wrapText="1"/>
    </xf>
    <xf numFmtId="0" fontId="7" fillId="8" borderId="9" xfId="2" applyFont="1" applyFill="1" applyBorder="1" applyAlignment="1">
      <alignment horizontal="left" vertical="center" wrapText="1"/>
    </xf>
    <xf numFmtId="0" fontId="7" fillId="0" borderId="9" xfId="0" applyFont="1" applyBorder="1" applyAlignment="1">
      <alignment horizontal="left" wrapText="1"/>
    </xf>
    <xf numFmtId="0" fontId="7" fillId="3" borderId="9" xfId="0" applyFont="1" applyFill="1" applyBorder="1" applyAlignment="1">
      <alignment horizontal="left" wrapText="1"/>
    </xf>
    <xf numFmtId="0" fontId="14" fillId="0" borderId="9" xfId="0" applyFont="1" applyBorder="1" applyAlignment="1">
      <alignment horizontal="left" wrapText="1"/>
    </xf>
    <xf numFmtId="0" fontId="14" fillId="6" borderId="9" xfId="0" applyFont="1" applyFill="1" applyBorder="1" applyAlignment="1">
      <alignment horizontal="left" wrapText="1"/>
    </xf>
    <xf numFmtId="0" fontId="7" fillId="3" borderId="9" xfId="0" applyFont="1" applyFill="1" applyBorder="1" applyAlignment="1">
      <alignment horizontal="left" vertical="center" wrapText="1"/>
    </xf>
    <xf numFmtId="0" fontId="14" fillId="6" borderId="9" xfId="1" applyFont="1" applyFill="1" applyBorder="1" applyAlignment="1">
      <alignment horizontal="left" wrapText="1"/>
    </xf>
    <xf numFmtId="0" fontId="14" fillId="7" borderId="9" xfId="0" applyFont="1" applyFill="1" applyBorder="1" applyAlignment="1">
      <alignment horizontal="left" wrapText="1"/>
    </xf>
    <xf numFmtId="0" fontId="9" fillId="3" borderId="9" xfId="0" applyFont="1" applyFill="1" applyBorder="1" applyAlignment="1">
      <alignment horizontal="left" wrapText="1"/>
    </xf>
    <xf numFmtId="0" fontId="9" fillId="3" borderId="9" xfId="0" applyFont="1" applyFill="1" applyBorder="1" applyAlignment="1">
      <alignment wrapText="1"/>
    </xf>
  </cellXfs>
  <cellStyles count="4">
    <cellStyle name="Normal" xfId="0" builtinId="0"/>
    <cellStyle name="Normal 2" xfId="3" xr:uid="{00000000-0005-0000-0000-000001000000}"/>
    <cellStyle name="Satisfaisant" xfId="1" builtinId="26"/>
    <cellStyle name="Texte explicatif" xfId="2" builtinId="5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1024044</xdr:colOff>
      <xdr:row>3</xdr:row>
      <xdr:rowOff>142880</xdr:rowOff>
    </xdr:to>
    <xdr:pic>
      <xdr:nvPicPr>
        <xdr:cNvPr id="3" name="Image 2">
          <a:extLst>
            <a:ext uri="{FF2B5EF4-FFF2-40B4-BE49-F238E27FC236}">
              <a16:creationId xmlns:a16="http://schemas.microsoft.com/office/drawing/2014/main" id="{63A985F9-B891-48FF-A0E5-EC029DF41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2080034" cy="504830"/>
        </a:xfrm>
        <a:prstGeom prst="rect">
          <a:avLst/>
        </a:prstGeom>
      </xdr:spPr>
    </xdr:pic>
    <xdr:clientData/>
  </xdr:twoCellAnchor>
  <xdr:twoCellAnchor editAs="oneCell">
    <xdr:from>
      <xdr:col>31</xdr:col>
      <xdr:colOff>0</xdr:colOff>
      <xdr:row>61</xdr:row>
      <xdr:rowOff>0</xdr:rowOff>
    </xdr:from>
    <xdr:to>
      <xdr:col>35</xdr:col>
      <xdr:colOff>349808</xdr:colOff>
      <xdr:row>69</xdr:row>
      <xdr:rowOff>38318</xdr:rowOff>
    </xdr:to>
    <xdr:pic>
      <xdr:nvPicPr>
        <xdr:cNvPr id="4" name="Image 3">
          <a:extLst>
            <a:ext uri="{FF2B5EF4-FFF2-40B4-BE49-F238E27FC236}">
              <a16:creationId xmlns:a16="http://schemas.microsoft.com/office/drawing/2014/main" id="{78ADB78F-3272-45A3-8AC5-7FE2CF9183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299333" y="21801667"/>
          <a:ext cx="4001058" cy="156231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K59"/>
  <sheetViews>
    <sheetView tabSelected="1" topLeftCell="A52" zoomScale="90" zoomScaleNormal="90" workbookViewId="0">
      <selection activeCell="P60" sqref="P60"/>
    </sheetView>
  </sheetViews>
  <sheetFormatPr baseColWidth="10" defaultRowHeight="15" x14ac:dyDescent="0.25"/>
  <cols>
    <col min="1" max="1" width="17.7109375" customWidth="1"/>
    <col min="2" max="3" width="13.7109375" hidden="1" customWidth="1"/>
    <col min="4" max="4" width="28.5703125" customWidth="1"/>
    <col min="5" max="6" width="13.7109375" hidden="1" customWidth="1"/>
    <col min="7" max="7" width="13.7109375" customWidth="1"/>
    <col min="8" max="8" width="7.42578125" customWidth="1"/>
    <col min="9" max="9" width="13.7109375" customWidth="1"/>
    <col min="10" max="10" width="13.7109375" hidden="1" customWidth="1"/>
    <col min="11" max="11" width="26.140625" style="115" customWidth="1"/>
    <col min="12" max="12" width="15.85546875" customWidth="1"/>
    <col min="13" max="13" width="4.5703125" customWidth="1"/>
    <col min="14" max="14" width="17" customWidth="1"/>
    <col min="15" max="15" width="7.42578125" customWidth="1"/>
    <col min="16" max="16" width="9.85546875" customWidth="1"/>
    <col min="17" max="17" width="12.5703125" customWidth="1"/>
    <col min="18" max="18" width="12" customWidth="1"/>
    <col min="19" max="19" width="13.7109375" customWidth="1"/>
    <col min="20" max="20" width="15.7109375" customWidth="1"/>
    <col min="21" max="21" width="8.85546875" customWidth="1"/>
    <col min="22" max="22" width="12.28515625" customWidth="1"/>
    <col min="23" max="23" width="13.42578125" customWidth="1"/>
    <col min="24" max="24" width="9.5703125" customWidth="1"/>
    <col min="25" max="25" width="15.7109375" customWidth="1"/>
    <col min="26" max="26" width="18.7109375" customWidth="1"/>
    <col min="27" max="27" width="15.140625" customWidth="1"/>
    <col min="28" max="29" width="14.85546875" customWidth="1"/>
    <col min="30" max="30" width="19.85546875" customWidth="1"/>
    <col min="32" max="32" width="20.42578125" customWidth="1"/>
  </cols>
  <sheetData>
    <row r="3" spans="1:37" ht="15" customHeight="1" x14ac:dyDescent="0.25">
      <c r="A3" s="7"/>
      <c r="B3" s="7"/>
      <c r="C3" s="7"/>
      <c r="D3" s="109" t="s">
        <v>15</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row>
    <row r="4" spans="1:37" ht="15" customHeight="1" x14ac:dyDescent="0.25">
      <c r="A4" s="7"/>
      <c r="B4" s="7"/>
      <c r="C4" s="7"/>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row>
    <row r="5" spans="1:37" x14ac:dyDescent="0.25">
      <c r="A5" s="7"/>
      <c r="B5" s="7"/>
      <c r="C5" s="7"/>
      <c r="D5" s="7"/>
      <c r="E5" s="7"/>
      <c r="F5" s="7"/>
      <c r="G5" s="7"/>
      <c r="H5" s="7"/>
      <c r="I5" s="7"/>
      <c r="J5" s="7"/>
      <c r="K5" s="114"/>
      <c r="L5" s="7"/>
      <c r="M5" s="7"/>
      <c r="N5" s="7"/>
      <c r="O5" s="7"/>
      <c r="P5" s="7"/>
      <c r="Q5" s="7"/>
      <c r="R5" s="7"/>
      <c r="S5" s="7"/>
      <c r="T5" s="7"/>
      <c r="U5" s="7"/>
      <c r="V5" s="7"/>
      <c r="W5" s="7"/>
      <c r="X5" s="7"/>
      <c r="Y5" s="7"/>
      <c r="Z5" s="7"/>
      <c r="AA5" s="7"/>
      <c r="AB5" s="7"/>
      <c r="AC5" s="7"/>
      <c r="AD5" s="7"/>
    </row>
    <row r="6" spans="1:37" x14ac:dyDescent="0.25">
      <c r="A6" s="7"/>
      <c r="B6" s="7"/>
      <c r="C6" s="7"/>
      <c r="D6" s="7"/>
      <c r="E6" s="7"/>
      <c r="F6" s="7"/>
      <c r="G6" s="7"/>
      <c r="H6" s="7"/>
      <c r="I6" s="7"/>
      <c r="J6" s="7"/>
      <c r="K6" s="114"/>
      <c r="L6" s="7"/>
      <c r="M6" s="7"/>
      <c r="N6" s="7"/>
      <c r="O6" s="7"/>
      <c r="P6" s="7"/>
      <c r="Q6" s="7"/>
      <c r="R6" s="7"/>
      <c r="S6" s="7"/>
      <c r="T6" s="7"/>
      <c r="U6" s="7"/>
      <c r="V6" s="7"/>
      <c r="W6" s="7"/>
      <c r="X6" s="7"/>
      <c r="Y6" s="7"/>
      <c r="Z6" s="7"/>
      <c r="AA6" s="7"/>
      <c r="AB6" s="7"/>
      <c r="AC6" s="7"/>
      <c r="AD6" s="7"/>
    </row>
    <row r="7" spans="1:37" ht="24.95" customHeight="1" x14ac:dyDescent="0.25">
      <c r="A7" s="1" t="s">
        <v>0</v>
      </c>
      <c r="B7" s="7" t="s">
        <v>8</v>
      </c>
      <c r="C7" s="7"/>
      <c r="D7" s="7" t="s">
        <v>8</v>
      </c>
      <c r="E7" s="7"/>
      <c r="F7" s="7"/>
      <c r="G7" s="7"/>
      <c r="H7" s="7"/>
      <c r="I7" s="7"/>
      <c r="J7" s="7"/>
      <c r="K7" s="114"/>
      <c r="L7" s="7"/>
      <c r="M7" s="7"/>
      <c r="N7" s="7"/>
      <c r="O7" s="7"/>
      <c r="P7" s="7"/>
      <c r="Q7" s="7"/>
      <c r="R7" s="7"/>
      <c r="S7" s="7"/>
      <c r="T7" s="7"/>
      <c r="U7" s="7"/>
      <c r="V7" s="7"/>
      <c r="W7" s="7"/>
      <c r="X7" s="7"/>
      <c r="Y7" s="7"/>
      <c r="Z7" s="7"/>
      <c r="AA7" s="7"/>
      <c r="AB7" s="7"/>
      <c r="AC7" s="7"/>
      <c r="AD7" s="7"/>
    </row>
    <row r="8" spans="1:37" ht="33.75" customHeight="1" x14ac:dyDescent="0.25">
      <c r="A8" s="2" t="s">
        <v>1</v>
      </c>
      <c r="B8" s="7"/>
      <c r="C8" s="7"/>
      <c r="D8" s="7" t="s">
        <v>165</v>
      </c>
      <c r="E8" s="7"/>
      <c r="F8" s="7"/>
      <c r="G8" s="7"/>
      <c r="H8" s="7"/>
      <c r="I8" s="7"/>
      <c r="J8" s="7"/>
      <c r="K8" s="114"/>
      <c r="L8" s="7"/>
      <c r="M8" s="7"/>
      <c r="N8" s="7"/>
      <c r="O8" s="7"/>
      <c r="P8" s="7"/>
      <c r="Q8" s="7"/>
      <c r="R8" s="7"/>
      <c r="S8" s="7"/>
      <c r="T8" s="7"/>
      <c r="U8" s="7"/>
      <c r="V8" s="7"/>
      <c r="W8" s="7"/>
      <c r="X8" s="7"/>
      <c r="Y8" s="7"/>
      <c r="Z8" s="7"/>
      <c r="AA8" s="7"/>
      <c r="AB8" s="7"/>
      <c r="AC8" s="7"/>
      <c r="AD8" s="7"/>
    </row>
    <row r="9" spans="1:37" ht="24.95" customHeight="1" x14ac:dyDescent="0.25">
      <c r="A9" s="1" t="s">
        <v>2</v>
      </c>
      <c r="B9" s="12" t="s">
        <v>87</v>
      </c>
      <c r="C9" s="7"/>
      <c r="D9" s="7" t="s">
        <v>86</v>
      </c>
      <c r="E9" s="7"/>
      <c r="F9" s="7"/>
      <c r="G9" s="7"/>
      <c r="H9" s="7"/>
      <c r="I9" s="7"/>
      <c r="J9" s="7"/>
      <c r="K9" s="114"/>
      <c r="L9" s="7"/>
      <c r="M9" s="7"/>
      <c r="N9" s="7"/>
      <c r="O9" s="7"/>
      <c r="P9" s="7"/>
      <c r="Q9" s="7"/>
      <c r="R9" s="7"/>
      <c r="S9" s="7"/>
      <c r="T9" s="7"/>
      <c r="U9" s="7"/>
      <c r="V9" s="7"/>
      <c r="W9" s="7"/>
      <c r="X9" s="7"/>
      <c r="Y9" s="7"/>
      <c r="Z9" s="7"/>
      <c r="AA9" s="7"/>
      <c r="AB9" s="7"/>
      <c r="AC9" s="7"/>
      <c r="AD9" s="7"/>
    </row>
    <row r="10" spans="1:37" ht="24.95" customHeight="1" x14ac:dyDescent="0.25">
      <c r="A10" s="1" t="s">
        <v>3</v>
      </c>
      <c r="B10" s="7" t="s">
        <v>88</v>
      </c>
      <c r="C10" s="7"/>
      <c r="D10" s="7" t="s">
        <v>88</v>
      </c>
      <c r="E10" s="7"/>
      <c r="F10" s="7"/>
      <c r="G10" s="7"/>
      <c r="H10" s="7"/>
      <c r="I10" s="7"/>
      <c r="J10" s="7"/>
      <c r="K10" s="114"/>
      <c r="L10" s="7"/>
      <c r="M10" s="7"/>
      <c r="N10" s="7"/>
      <c r="O10" s="7"/>
      <c r="P10" s="7"/>
      <c r="Q10" s="7"/>
      <c r="R10" s="7"/>
      <c r="S10" s="7"/>
      <c r="T10" s="7"/>
      <c r="U10" s="7"/>
      <c r="V10" s="7"/>
      <c r="W10" s="7"/>
      <c r="X10" s="7"/>
      <c r="Y10" s="7"/>
      <c r="Z10" s="7"/>
      <c r="AA10" s="7"/>
      <c r="AB10" s="7"/>
      <c r="AC10" s="7"/>
      <c r="AD10" s="7"/>
    </row>
    <row r="11" spans="1:37" ht="21.75" customHeight="1" x14ac:dyDescent="0.25">
      <c r="A11" s="9" t="s">
        <v>4</v>
      </c>
      <c r="B11" s="7" t="s">
        <v>13</v>
      </c>
      <c r="C11" s="7"/>
      <c r="D11" s="7" t="s">
        <v>13</v>
      </c>
      <c r="E11" s="7"/>
      <c r="F11" s="7"/>
      <c r="G11" s="7"/>
      <c r="H11" s="7"/>
      <c r="I11" s="7"/>
      <c r="J11" s="7"/>
      <c r="K11" s="114"/>
      <c r="L11" s="7"/>
      <c r="M11" s="7"/>
      <c r="N11" s="7"/>
      <c r="O11" s="7"/>
      <c r="P11" s="7"/>
      <c r="Q11" s="7"/>
      <c r="R11" s="7"/>
      <c r="S11" s="7"/>
      <c r="T11" s="7"/>
      <c r="U11" s="7"/>
      <c r="V11" s="7"/>
      <c r="W11" s="7"/>
      <c r="X11" s="7"/>
      <c r="Y11" s="7"/>
      <c r="Z11" s="7"/>
      <c r="AA11" s="7"/>
      <c r="AB11" s="7"/>
      <c r="AC11" s="7"/>
      <c r="AD11" s="7"/>
    </row>
    <row r="12" spans="1:37" ht="24.95" customHeight="1" x14ac:dyDescent="0.25">
      <c r="A12" s="10" t="s">
        <v>5</v>
      </c>
      <c r="B12" s="7" t="s">
        <v>9</v>
      </c>
      <c r="C12" s="7"/>
      <c r="D12" s="7" t="s">
        <v>9</v>
      </c>
      <c r="E12" s="7"/>
      <c r="F12" s="7"/>
      <c r="G12" s="7"/>
      <c r="H12" s="7"/>
      <c r="I12" s="7"/>
      <c r="J12" s="7"/>
      <c r="K12" s="114"/>
      <c r="L12" s="7"/>
      <c r="M12" s="7"/>
      <c r="N12" s="7"/>
      <c r="O12" s="7"/>
      <c r="P12" s="7"/>
      <c r="Q12" s="7"/>
      <c r="R12" s="7"/>
      <c r="S12" s="7"/>
      <c r="T12" s="7"/>
      <c r="U12" s="7"/>
      <c r="V12" s="7"/>
      <c r="W12" s="7"/>
      <c r="X12" s="7"/>
      <c r="Y12" s="7"/>
      <c r="Z12" s="7"/>
      <c r="AA12" s="7"/>
      <c r="AB12" s="7"/>
      <c r="AC12" s="7"/>
      <c r="AD12" s="7"/>
    </row>
    <row r="13" spans="1:37" ht="24.95" customHeight="1" thickBot="1" x14ac:dyDescent="0.3">
      <c r="A13" s="3" t="s">
        <v>74</v>
      </c>
      <c r="B13" s="7" t="s">
        <v>84</v>
      </c>
      <c r="D13" t="s">
        <v>84</v>
      </c>
    </row>
    <row r="14" spans="1:37" ht="24.95" customHeight="1" thickBot="1" x14ac:dyDescent="0.3">
      <c r="A14" s="3"/>
      <c r="B14" s="8"/>
      <c r="C14" s="8"/>
      <c r="D14" s="8"/>
      <c r="E14" s="8"/>
      <c r="F14" s="11"/>
      <c r="G14" s="11"/>
      <c r="H14" s="11"/>
      <c r="AE14" s="111" t="s">
        <v>63</v>
      </c>
      <c r="AF14" s="112"/>
      <c r="AG14" s="112"/>
      <c r="AH14" s="112"/>
      <c r="AI14" s="112"/>
      <c r="AJ14" s="113"/>
      <c r="AK14" s="53"/>
    </row>
    <row r="15" spans="1:37" ht="144" customHeight="1" x14ac:dyDescent="0.25">
      <c r="A15" s="99" t="s">
        <v>16</v>
      </c>
      <c r="B15" s="97" t="s">
        <v>17</v>
      </c>
      <c r="C15" s="97" t="s">
        <v>71</v>
      </c>
      <c r="D15" s="97" t="s">
        <v>69</v>
      </c>
      <c r="E15" s="97" t="s">
        <v>62</v>
      </c>
      <c r="F15" s="97" t="s">
        <v>82</v>
      </c>
      <c r="G15" s="97" t="s">
        <v>58</v>
      </c>
      <c r="H15" s="97" t="s">
        <v>80</v>
      </c>
      <c r="I15" s="97" t="s">
        <v>18</v>
      </c>
      <c r="J15" s="97" t="s">
        <v>72</v>
      </c>
      <c r="K15" s="97" t="s">
        <v>70</v>
      </c>
      <c r="L15" s="97" t="s">
        <v>81</v>
      </c>
      <c r="M15" s="99" t="s">
        <v>19</v>
      </c>
      <c r="N15" s="97" t="s">
        <v>20</v>
      </c>
      <c r="O15" s="97" t="s">
        <v>21</v>
      </c>
      <c r="P15" s="97" t="s">
        <v>22</v>
      </c>
      <c r="Q15" s="97" t="s">
        <v>53</v>
      </c>
      <c r="R15" s="97" t="s">
        <v>54</v>
      </c>
      <c r="S15" s="97" t="s">
        <v>59</v>
      </c>
      <c r="T15" s="97" t="s">
        <v>23</v>
      </c>
      <c r="U15" s="97" t="s">
        <v>24</v>
      </c>
      <c r="V15" s="97" t="s">
        <v>55</v>
      </c>
      <c r="W15" s="97" t="s">
        <v>56</v>
      </c>
      <c r="X15" s="97" t="s">
        <v>79</v>
      </c>
      <c r="Y15" s="97" t="s">
        <v>25</v>
      </c>
      <c r="Z15" s="97" t="s">
        <v>26</v>
      </c>
      <c r="AA15" s="97" t="s">
        <v>57</v>
      </c>
      <c r="AB15" s="97" t="s">
        <v>83</v>
      </c>
      <c r="AC15" s="97" t="s">
        <v>73</v>
      </c>
      <c r="AD15" s="103" t="s">
        <v>27</v>
      </c>
      <c r="AE15" s="105" t="s">
        <v>64</v>
      </c>
      <c r="AF15" s="101" t="s">
        <v>66</v>
      </c>
      <c r="AG15" s="101"/>
      <c r="AH15" s="101"/>
      <c r="AI15" s="101"/>
      <c r="AJ15" s="102"/>
    </row>
    <row r="16" spans="1:37" ht="37.5" customHeight="1" x14ac:dyDescent="0.25">
      <c r="A16" s="100"/>
      <c r="B16" s="98"/>
      <c r="C16" s="98"/>
      <c r="D16" s="98"/>
      <c r="E16" s="98"/>
      <c r="F16" s="98"/>
      <c r="G16" s="98"/>
      <c r="H16" s="98"/>
      <c r="I16" s="98"/>
      <c r="J16" s="98"/>
      <c r="K16" s="98"/>
      <c r="L16" s="98"/>
      <c r="M16" s="100"/>
      <c r="N16" s="98"/>
      <c r="O16" s="98"/>
      <c r="P16" s="98"/>
      <c r="Q16" s="98"/>
      <c r="R16" s="98"/>
      <c r="S16" s="98"/>
      <c r="T16" s="98"/>
      <c r="U16" s="98"/>
      <c r="V16" s="98"/>
      <c r="W16" s="98"/>
      <c r="X16" s="98"/>
      <c r="Y16" s="98"/>
      <c r="Z16" s="98"/>
      <c r="AA16" s="98"/>
      <c r="AB16" s="98"/>
      <c r="AC16" s="98"/>
      <c r="AD16" s="104"/>
      <c r="AE16" s="106"/>
      <c r="AF16" s="4" t="s">
        <v>65</v>
      </c>
      <c r="AG16" s="4" t="s">
        <v>157</v>
      </c>
      <c r="AH16" s="4" t="s">
        <v>158</v>
      </c>
      <c r="AI16" s="47" t="s">
        <v>159</v>
      </c>
      <c r="AJ16" s="54" t="s">
        <v>160</v>
      </c>
    </row>
    <row r="17" spans="1:36" ht="52.5" customHeight="1" x14ac:dyDescent="0.25">
      <c r="A17" s="110"/>
      <c r="B17" s="98"/>
      <c r="C17" s="98"/>
      <c r="D17" s="98"/>
      <c r="E17" s="98"/>
      <c r="F17" s="98"/>
      <c r="G17" s="98"/>
      <c r="H17" s="98"/>
      <c r="I17" s="98"/>
      <c r="J17" s="98"/>
      <c r="K17" s="98"/>
      <c r="L17" s="98"/>
      <c r="M17" s="100"/>
      <c r="N17" s="98"/>
      <c r="O17" s="98"/>
      <c r="P17" s="98"/>
      <c r="Q17" s="98"/>
      <c r="R17" s="98"/>
      <c r="S17" s="98"/>
      <c r="T17" s="98"/>
      <c r="U17" s="98"/>
      <c r="V17" s="98"/>
      <c r="W17" s="98"/>
      <c r="X17" s="98"/>
      <c r="Y17" s="98"/>
      <c r="Z17" s="98"/>
      <c r="AA17" s="98"/>
      <c r="AB17" s="98"/>
      <c r="AC17" s="98"/>
      <c r="AD17" s="104"/>
      <c r="AE17" s="107"/>
      <c r="AF17" s="5" t="s">
        <v>67</v>
      </c>
      <c r="AG17" s="97" t="s">
        <v>68</v>
      </c>
      <c r="AH17" s="97"/>
      <c r="AI17" s="103"/>
      <c r="AJ17" s="108"/>
    </row>
    <row r="18" spans="1:36" x14ac:dyDescent="0.25">
      <c r="A18" s="95" t="s">
        <v>47</v>
      </c>
      <c r="B18" s="24" t="s">
        <v>28</v>
      </c>
      <c r="C18" s="24"/>
      <c r="D18" s="24"/>
      <c r="E18" s="24"/>
      <c r="F18" s="24"/>
      <c r="G18" s="25"/>
      <c r="H18" s="26"/>
      <c r="I18" s="27"/>
      <c r="J18" s="27"/>
      <c r="K18" s="116"/>
      <c r="L18" s="27"/>
      <c r="M18" s="27"/>
      <c r="N18" s="27"/>
      <c r="O18" s="27"/>
      <c r="P18" s="27"/>
      <c r="Q18" s="27"/>
      <c r="R18" s="27"/>
      <c r="S18" s="27"/>
      <c r="T18" s="27"/>
      <c r="U18" s="27"/>
      <c r="V18" s="27"/>
      <c r="W18" s="27"/>
      <c r="X18" s="27"/>
      <c r="Y18" s="27"/>
      <c r="Z18" s="27"/>
      <c r="AA18" s="27"/>
      <c r="AB18" s="27"/>
      <c r="AC18" s="27"/>
      <c r="AD18" s="50"/>
      <c r="AE18" s="55"/>
      <c r="AF18" s="24"/>
      <c r="AG18" s="77"/>
      <c r="AH18" s="77"/>
      <c r="AI18" s="77"/>
      <c r="AJ18" s="56"/>
    </row>
    <row r="19" spans="1:36" ht="15" customHeight="1" x14ac:dyDescent="0.25">
      <c r="A19" s="96"/>
      <c r="B19" s="20" t="s">
        <v>89</v>
      </c>
      <c r="C19" s="20" t="s">
        <v>29</v>
      </c>
      <c r="D19" s="28" t="s">
        <v>90</v>
      </c>
      <c r="E19" s="20">
        <v>12</v>
      </c>
      <c r="F19" s="20" t="s">
        <v>45</v>
      </c>
      <c r="G19" s="22">
        <v>12</v>
      </c>
      <c r="H19" s="23"/>
      <c r="I19" s="20"/>
      <c r="J19" s="20"/>
      <c r="K19" s="117"/>
      <c r="L19" s="20"/>
      <c r="M19" s="20"/>
      <c r="N19" s="20"/>
      <c r="O19" s="20"/>
      <c r="P19" s="20"/>
      <c r="Q19" s="20"/>
      <c r="R19" s="20"/>
      <c r="S19" s="20"/>
      <c r="T19" s="20"/>
      <c r="U19" s="20"/>
      <c r="V19" s="20"/>
      <c r="W19" s="20"/>
      <c r="X19" s="20"/>
      <c r="Y19" s="20"/>
      <c r="Z19" s="20" t="s">
        <v>49</v>
      </c>
      <c r="AA19" s="20"/>
      <c r="AB19" s="20">
        <f>G19*30</f>
        <v>360</v>
      </c>
      <c r="AC19" s="20">
        <f>AB19-(AA20+AA21+AA22)</f>
        <v>297</v>
      </c>
      <c r="AD19" s="51"/>
      <c r="AE19" s="57"/>
      <c r="AF19" s="20"/>
      <c r="AG19" s="20"/>
      <c r="AH19" s="20"/>
      <c r="AI19" s="45"/>
      <c r="AJ19" s="58"/>
    </row>
    <row r="20" spans="1:36" ht="15" customHeight="1" x14ac:dyDescent="0.25">
      <c r="A20" s="96"/>
      <c r="B20" s="16"/>
      <c r="C20" s="16"/>
      <c r="D20" s="16"/>
      <c r="E20" s="16"/>
      <c r="F20" s="16"/>
      <c r="G20" s="17"/>
      <c r="H20" s="18"/>
      <c r="I20" s="29" t="s">
        <v>91</v>
      </c>
      <c r="J20" s="16" t="s">
        <v>29</v>
      </c>
      <c r="K20" s="118" t="s">
        <v>94</v>
      </c>
      <c r="L20" s="16" t="s">
        <v>31</v>
      </c>
      <c r="M20" s="16" t="s">
        <v>40</v>
      </c>
      <c r="N20" s="16"/>
      <c r="O20" s="16">
        <v>4</v>
      </c>
      <c r="P20" s="16">
        <v>12</v>
      </c>
      <c r="Q20" s="16"/>
      <c r="R20" s="16"/>
      <c r="S20" s="16">
        <v>1</v>
      </c>
      <c r="T20" s="16">
        <f>((P20+Q20+R20)*S20)*1.5</f>
        <v>18</v>
      </c>
      <c r="U20" s="16">
        <v>5.5</v>
      </c>
      <c r="V20" s="16"/>
      <c r="W20" s="16"/>
      <c r="X20" s="16">
        <v>1</v>
      </c>
      <c r="Y20" s="16">
        <f>(U20+V20+W20)*X20</f>
        <v>5.5</v>
      </c>
      <c r="Z20" s="16"/>
      <c r="AA20" s="16">
        <f>P20+Q20+R20+U20+V20+W20</f>
        <v>17.5</v>
      </c>
      <c r="AB20" s="16"/>
      <c r="AC20" s="44"/>
      <c r="AD20" s="92" t="s">
        <v>156</v>
      </c>
      <c r="AE20" s="59"/>
      <c r="AF20" s="16"/>
      <c r="AG20" s="86" t="s">
        <v>161</v>
      </c>
      <c r="AH20" s="48"/>
      <c r="AI20" s="86" t="s">
        <v>161</v>
      </c>
      <c r="AJ20" s="60"/>
    </row>
    <row r="21" spans="1:36" ht="60" x14ac:dyDescent="0.25">
      <c r="A21" s="96"/>
      <c r="B21" s="16"/>
      <c r="C21" s="16"/>
      <c r="D21" s="16"/>
      <c r="E21" s="16"/>
      <c r="F21" s="16"/>
      <c r="G21" s="17"/>
      <c r="H21" s="18"/>
      <c r="I21" s="29" t="s">
        <v>92</v>
      </c>
      <c r="J21" s="16" t="s">
        <v>29</v>
      </c>
      <c r="K21" s="118" t="s">
        <v>95</v>
      </c>
      <c r="L21" s="16" t="s">
        <v>31</v>
      </c>
      <c r="M21" s="16" t="s">
        <v>40</v>
      </c>
      <c r="N21" s="16"/>
      <c r="O21" s="16">
        <v>4</v>
      </c>
      <c r="P21" s="16">
        <v>20</v>
      </c>
      <c r="Q21" s="16"/>
      <c r="R21" s="16"/>
      <c r="S21" s="16">
        <v>1</v>
      </c>
      <c r="T21" s="16">
        <f t="shared" ref="T21:T25" si="0">((P21+Q21+R21)*S21)*1.5</f>
        <v>30</v>
      </c>
      <c r="U21" s="16">
        <v>8</v>
      </c>
      <c r="V21" s="16"/>
      <c r="W21" s="16"/>
      <c r="X21" s="16">
        <v>1</v>
      </c>
      <c r="Y21" s="16">
        <f>(U21+V21+W21)*X21</f>
        <v>8</v>
      </c>
      <c r="Z21" s="16"/>
      <c r="AA21" s="16">
        <f t="shared" ref="AA21:AA26" si="1">P21+Q21+R21+U21+V21+W21</f>
        <v>28</v>
      </c>
      <c r="AB21" s="16"/>
      <c r="AC21" s="44"/>
      <c r="AD21" s="92"/>
      <c r="AE21" s="59"/>
      <c r="AF21" s="16"/>
      <c r="AG21" s="87"/>
      <c r="AH21" s="49"/>
      <c r="AI21" s="87"/>
      <c r="AJ21" s="61"/>
    </row>
    <row r="22" spans="1:36" ht="30" x14ac:dyDescent="0.25">
      <c r="A22" s="96"/>
      <c r="B22" s="16"/>
      <c r="C22" s="16"/>
      <c r="D22" s="16"/>
      <c r="E22" s="16"/>
      <c r="F22" s="16"/>
      <c r="G22" s="17"/>
      <c r="H22" s="18"/>
      <c r="I22" s="29" t="s">
        <v>93</v>
      </c>
      <c r="J22" s="16" t="s">
        <v>29</v>
      </c>
      <c r="K22" s="118" t="s">
        <v>96</v>
      </c>
      <c r="L22" s="16" t="s">
        <v>31</v>
      </c>
      <c r="M22" s="16" t="s">
        <v>40</v>
      </c>
      <c r="N22" s="16"/>
      <c r="O22" s="16">
        <v>4</v>
      </c>
      <c r="P22" s="16">
        <v>17.5</v>
      </c>
      <c r="Q22" s="16"/>
      <c r="R22" s="16"/>
      <c r="S22" s="16">
        <v>1</v>
      </c>
      <c r="T22" s="16">
        <f t="shared" si="0"/>
        <v>26.25</v>
      </c>
      <c r="U22" s="16"/>
      <c r="V22" s="16"/>
      <c r="W22" s="16"/>
      <c r="X22" s="16"/>
      <c r="Y22" s="16"/>
      <c r="Z22" s="16"/>
      <c r="AA22" s="16">
        <f t="shared" si="1"/>
        <v>17.5</v>
      </c>
      <c r="AB22" s="16"/>
      <c r="AC22" s="44"/>
      <c r="AD22" s="92"/>
      <c r="AE22" s="59"/>
      <c r="AF22" s="16"/>
      <c r="AG22" s="88"/>
      <c r="AH22" s="49"/>
      <c r="AI22" s="88"/>
      <c r="AJ22" s="61"/>
    </row>
    <row r="23" spans="1:36" ht="15" customHeight="1" x14ac:dyDescent="0.25">
      <c r="A23" s="96"/>
      <c r="B23" s="20" t="s">
        <v>97</v>
      </c>
      <c r="C23" s="20" t="s">
        <v>29</v>
      </c>
      <c r="D23" s="28" t="s">
        <v>98</v>
      </c>
      <c r="E23" s="20">
        <v>6</v>
      </c>
      <c r="F23" s="20" t="s">
        <v>45</v>
      </c>
      <c r="G23" s="22">
        <v>6</v>
      </c>
      <c r="H23" s="23"/>
      <c r="I23" s="20"/>
      <c r="J23" s="20"/>
      <c r="K23" s="119"/>
      <c r="L23" s="20"/>
      <c r="M23" s="20"/>
      <c r="N23" s="20"/>
      <c r="O23" s="20"/>
      <c r="P23" s="20"/>
      <c r="Q23" s="20"/>
      <c r="R23" s="20"/>
      <c r="S23" s="20"/>
      <c r="T23" s="20"/>
      <c r="U23" s="20"/>
      <c r="V23" s="20"/>
      <c r="W23" s="20"/>
      <c r="X23" s="20"/>
      <c r="Y23" s="20"/>
      <c r="Z23" s="20" t="s">
        <v>49</v>
      </c>
      <c r="AA23" s="20"/>
      <c r="AB23" s="20">
        <f>G23*30</f>
        <v>180</v>
      </c>
      <c r="AC23" s="45">
        <f>AB23-(AA24+AA25+AA26)</f>
        <v>145</v>
      </c>
      <c r="AD23" s="45"/>
      <c r="AE23" s="57"/>
      <c r="AF23" s="20"/>
      <c r="AG23" s="20"/>
      <c r="AH23" s="20"/>
      <c r="AI23" s="45"/>
      <c r="AJ23" s="58"/>
    </row>
    <row r="24" spans="1:36" ht="45" x14ac:dyDescent="0.25">
      <c r="A24" s="96"/>
      <c r="B24" s="16"/>
      <c r="C24" s="16"/>
      <c r="D24" s="16"/>
      <c r="E24" s="16"/>
      <c r="F24" s="16"/>
      <c r="G24" s="17"/>
      <c r="H24" s="18"/>
      <c r="I24" s="29" t="s">
        <v>102</v>
      </c>
      <c r="J24" s="16" t="s">
        <v>29</v>
      </c>
      <c r="K24" s="120" t="s">
        <v>99</v>
      </c>
      <c r="L24" s="16" t="s">
        <v>31</v>
      </c>
      <c r="M24" s="16" t="s">
        <v>40</v>
      </c>
      <c r="N24" s="16"/>
      <c r="O24" s="16">
        <v>2</v>
      </c>
      <c r="P24" s="16">
        <v>9</v>
      </c>
      <c r="Q24" s="16"/>
      <c r="R24" s="16"/>
      <c r="S24" s="16">
        <v>1</v>
      </c>
      <c r="T24" s="16">
        <f t="shared" si="0"/>
        <v>13.5</v>
      </c>
      <c r="U24" s="16">
        <v>5</v>
      </c>
      <c r="V24" s="16"/>
      <c r="W24" s="16"/>
      <c r="X24" s="16">
        <v>1</v>
      </c>
      <c r="Y24" s="16">
        <f t="shared" ref="Y24:Y26" si="2">(U24+V24+W24)*X24</f>
        <v>5</v>
      </c>
      <c r="Z24" s="16"/>
      <c r="AA24" s="16">
        <f t="shared" si="1"/>
        <v>14</v>
      </c>
      <c r="AB24" s="16"/>
      <c r="AC24" s="44"/>
      <c r="AD24" s="76" t="s">
        <v>166</v>
      </c>
      <c r="AE24" s="59"/>
      <c r="AF24" s="16"/>
      <c r="AG24" s="74" t="s">
        <v>162</v>
      </c>
      <c r="AH24" s="74"/>
      <c r="AI24" s="74" t="s">
        <v>162</v>
      </c>
      <c r="AJ24" s="61"/>
    </row>
    <row r="25" spans="1:36" ht="45" x14ac:dyDescent="0.25">
      <c r="A25" s="96"/>
      <c r="B25" s="16"/>
      <c r="C25" s="16"/>
      <c r="D25" s="16"/>
      <c r="E25" s="16"/>
      <c r="F25" s="16"/>
      <c r="G25" s="17"/>
      <c r="H25" s="18"/>
      <c r="I25" s="29" t="s">
        <v>103</v>
      </c>
      <c r="J25" s="16" t="s">
        <v>29</v>
      </c>
      <c r="K25" s="120" t="s">
        <v>100</v>
      </c>
      <c r="L25" s="16" t="s">
        <v>31</v>
      </c>
      <c r="M25" s="16" t="s">
        <v>40</v>
      </c>
      <c r="N25" s="16"/>
      <c r="O25" s="16">
        <v>3</v>
      </c>
      <c r="P25" s="16">
        <v>9</v>
      </c>
      <c r="Q25" s="16"/>
      <c r="R25" s="16"/>
      <c r="S25" s="16">
        <v>1</v>
      </c>
      <c r="T25" s="16">
        <f t="shared" si="0"/>
        <v>13.5</v>
      </c>
      <c r="U25" s="16">
        <v>5</v>
      </c>
      <c r="V25" s="16"/>
      <c r="W25" s="16"/>
      <c r="X25" s="16">
        <v>1</v>
      </c>
      <c r="Y25" s="16">
        <f t="shared" si="2"/>
        <v>5</v>
      </c>
      <c r="Z25" s="16"/>
      <c r="AA25" s="16">
        <f t="shared" si="1"/>
        <v>14</v>
      </c>
      <c r="AB25" s="16"/>
      <c r="AC25" s="44"/>
      <c r="AD25" s="76"/>
      <c r="AE25" s="59"/>
      <c r="AF25" s="16"/>
      <c r="AG25" s="74" t="s">
        <v>163</v>
      </c>
      <c r="AH25" s="74"/>
      <c r="AI25" s="74" t="s">
        <v>163</v>
      </c>
      <c r="AJ25" s="61"/>
    </row>
    <row r="26" spans="1:36" s="13" customFormat="1" ht="45" x14ac:dyDescent="0.25">
      <c r="A26" s="96"/>
      <c r="B26" s="15"/>
      <c r="C26" s="15"/>
      <c r="D26" s="78"/>
      <c r="E26" s="16"/>
      <c r="F26" s="16"/>
      <c r="G26" s="17"/>
      <c r="H26" s="18"/>
      <c r="I26" s="29" t="s">
        <v>104</v>
      </c>
      <c r="J26" s="16" t="s">
        <v>29</v>
      </c>
      <c r="K26" s="121" t="s">
        <v>101</v>
      </c>
      <c r="L26" s="16" t="s">
        <v>31</v>
      </c>
      <c r="M26" s="16" t="s">
        <v>40</v>
      </c>
      <c r="N26" s="16"/>
      <c r="O26" s="16">
        <v>1</v>
      </c>
      <c r="P26" s="16"/>
      <c r="Q26" s="16"/>
      <c r="R26" s="16"/>
      <c r="S26" s="16"/>
      <c r="T26" s="16"/>
      <c r="U26" s="16">
        <v>7</v>
      </c>
      <c r="V26" s="16"/>
      <c r="W26" s="16"/>
      <c r="X26" s="16">
        <v>1</v>
      </c>
      <c r="Y26" s="16">
        <f t="shared" si="2"/>
        <v>7</v>
      </c>
      <c r="Z26" s="16"/>
      <c r="AA26" s="16">
        <f t="shared" si="1"/>
        <v>7</v>
      </c>
      <c r="AB26" s="16"/>
      <c r="AC26" s="44"/>
      <c r="AD26" s="76" t="s">
        <v>166</v>
      </c>
      <c r="AE26" s="59"/>
      <c r="AF26" s="16"/>
      <c r="AG26" s="74" t="s">
        <v>163</v>
      </c>
      <c r="AH26" s="79"/>
      <c r="AI26" s="74" t="s">
        <v>163</v>
      </c>
      <c r="AJ26" s="70"/>
    </row>
    <row r="27" spans="1:36" x14ac:dyDescent="0.25">
      <c r="A27" s="96"/>
      <c r="B27" s="30" t="s">
        <v>46</v>
      </c>
      <c r="C27" s="30"/>
      <c r="D27" s="80"/>
      <c r="E27" s="80"/>
      <c r="F27" s="80"/>
      <c r="G27" s="31"/>
      <c r="H27" s="32"/>
      <c r="I27" s="81"/>
      <c r="J27" s="81"/>
      <c r="K27" s="122"/>
      <c r="L27" s="81"/>
      <c r="M27" s="81"/>
      <c r="N27" s="81"/>
      <c r="O27" s="81"/>
      <c r="P27" s="81"/>
      <c r="Q27" s="81"/>
      <c r="R27" s="81"/>
      <c r="S27" s="81"/>
      <c r="T27" s="81"/>
      <c r="U27" s="81"/>
      <c r="V27" s="81"/>
      <c r="W27" s="81"/>
      <c r="X27" s="81"/>
      <c r="Y27" s="81"/>
      <c r="Z27" s="81"/>
      <c r="AA27" s="81"/>
      <c r="AB27" s="81"/>
      <c r="AC27" s="82"/>
      <c r="AD27" s="82"/>
      <c r="AE27" s="83"/>
      <c r="AF27" s="80"/>
      <c r="AG27" s="80"/>
      <c r="AH27" s="80"/>
      <c r="AI27" s="80"/>
      <c r="AJ27" s="84"/>
    </row>
    <row r="28" spans="1:36" x14ac:dyDescent="0.25">
      <c r="A28" s="96"/>
      <c r="B28" s="20" t="s">
        <v>105</v>
      </c>
      <c r="C28" s="20" t="s">
        <v>29</v>
      </c>
      <c r="D28" s="28" t="s">
        <v>106</v>
      </c>
      <c r="E28" s="20">
        <v>8</v>
      </c>
      <c r="F28" s="20"/>
      <c r="G28" s="22">
        <v>8</v>
      </c>
      <c r="H28" s="23"/>
      <c r="I28" s="20"/>
      <c r="J28" s="20"/>
      <c r="K28" s="119"/>
      <c r="L28" s="20"/>
      <c r="M28" s="20"/>
      <c r="N28" s="20"/>
      <c r="O28" s="20"/>
      <c r="P28" s="20"/>
      <c r="Q28" s="20"/>
      <c r="R28" s="20"/>
      <c r="S28" s="20"/>
      <c r="T28" s="20"/>
      <c r="U28" s="20"/>
      <c r="V28" s="20"/>
      <c r="W28" s="20"/>
      <c r="X28" s="20"/>
      <c r="Y28" s="20"/>
      <c r="Z28" s="20" t="s">
        <v>49</v>
      </c>
      <c r="AA28" s="20"/>
      <c r="AB28" s="20">
        <f>G28*30</f>
        <v>240</v>
      </c>
      <c r="AC28" s="45">
        <f>AB28-(AA29+AA30+AA31+AA32)</f>
        <v>187.5</v>
      </c>
      <c r="AD28" s="45"/>
      <c r="AE28" s="57"/>
      <c r="AF28" s="20"/>
      <c r="AG28" s="20"/>
      <c r="AH28" s="20"/>
      <c r="AI28" s="20"/>
      <c r="AJ28" s="58"/>
    </row>
    <row r="29" spans="1:36" ht="15" customHeight="1" x14ac:dyDescent="0.25">
      <c r="A29" s="96"/>
      <c r="B29" s="16"/>
      <c r="C29" s="16"/>
      <c r="D29" s="16"/>
      <c r="E29" s="16"/>
      <c r="F29" s="16"/>
      <c r="G29" s="17"/>
      <c r="H29" s="18"/>
      <c r="I29" s="16" t="s">
        <v>107</v>
      </c>
      <c r="J29" s="16" t="s">
        <v>29</v>
      </c>
      <c r="K29" s="123" t="s">
        <v>111</v>
      </c>
      <c r="L29" s="16" t="s">
        <v>31</v>
      </c>
      <c r="M29" s="16" t="s">
        <v>40</v>
      </c>
      <c r="N29" s="16"/>
      <c r="O29" s="16">
        <v>2</v>
      </c>
      <c r="P29" s="16">
        <v>9</v>
      </c>
      <c r="Q29" s="16"/>
      <c r="R29" s="16"/>
      <c r="S29" s="16">
        <v>1</v>
      </c>
      <c r="T29" s="16">
        <f t="shared" ref="T29:T32" si="3">((P29+Q29+R29)*S29)*1.5</f>
        <v>13.5</v>
      </c>
      <c r="U29" s="16">
        <v>5</v>
      </c>
      <c r="V29" s="16"/>
      <c r="W29" s="16"/>
      <c r="X29" s="16">
        <v>1</v>
      </c>
      <c r="Y29" s="16">
        <f t="shared" ref="Y29:Y32" si="4">(U29+V29+W29)*X29</f>
        <v>5</v>
      </c>
      <c r="Z29" s="16"/>
      <c r="AA29" s="16">
        <f t="shared" ref="AA29:AA32" si="5">P29+Q29+R29+U29+V29+W29</f>
        <v>14</v>
      </c>
      <c r="AB29" s="16"/>
      <c r="AC29" s="44"/>
      <c r="AD29" s="92" t="s">
        <v>166</v>
      </c>
      <c r="AE29" s="59"/>
      <c r="AF29" s="16"/>
      <c r="AG29" s="89" t="s">
        <v>164</v>
      </c>
      <c r="AH29" s="6"/>
      <c r="AI29" s="89" t="s">
        <v>164</v>
      </c>
      <c r="AJ29" s="62"/>
    </row>
    <row r="30" spans="1:36" ht="30" x14ac:dyDescent="0.25">
      <c r="A30" s="96"/>
      <c r="B30" s="16"/>
      <c r="C30" s="16"/>
      <c r="D30" s="16"/>
      <c r="E30" s="16"/>
      <c r="F30" s="16"/>
      <c r="G30" s="17"/>
      <c r="H30" s="18"/>
      <c r="I30" s="16" t="s">
        <v>108</v>
      </c>
      <c r="J30" s="16" t="s">
        <v>29</v>
      </c>
      <c r="K30" s="123" t="s">
        <v>112</v>
      </c>
      <c r="L30" s="16" t="s">
        <v>31</v>
      </c>
      <c r="M30" s="16" t="s">
        <v>40</v>
      </c>
      <c r="N30" s="16"/>
      <c r="O30" s="16">
        <v>2</v>
      </c>
      <c r="P30" s="16">
        <v>9</v>
      </c>
      <c r="Q30" s="16"/>
      <c r="R30" s="16"/>
      <c r="S30" s="16">
        <v>1</v>
      </c>
      <c r="T30" s="16">
        <f t="shared" si="3"/>
        <v>13.5</v>
      </c>
      <c r="U30" s="16">
        <v>5</v>
      </c>
      <c r="V30" s="16"/>
      <c r="W30" s="16"/>
      <c r="X30" s="16">
        <v>1</v>
      </c>
      <c r="Y30" s="16">
        <f t="shared" si="4"/>
        <v>5</v>
      </c>
      <c r="Z30" s="16"/>
      <c r="AA30" s="16">
        <f t="shared" si="5"/>
        <v>14</v>
      </c>
      <c r="AB30" s="16"/>
      <c r="AC30" s="44"/>
      <c r="AD30" s="92"/>
      <c r="AE30" s="59"/>
      <c r="AF30" s="16"/>
      <c r="AG30" s="90"/>
      <c r="AH30" s="49"/>
      <c r="AI30" s="90"/>
      <c r="AJ30" s="61"/>
    </row>
    <row r="31" spans="1:36" ht="30" x14ac:dyDescent="0.25">
      <c r="A31" s="96"/>
      <c r="B31" s="16"/>
      <c r="C31" s="16"/>
      <c r="D31" s="16"/>
      <c r="E31" s="16"/>
      <c r="F31" s="16"/>
      <c r="G31" s="17"/>
      <c r="H31" s="18"/>
      <c r="I31" s="16" t="s">
        <v>109</v>
      </c>
      <c r="J31" s="16" t="s">
        <v>29</v>
      </c>
      <c r="K31" s="124" t="s">
        <v>113</v>
      </c>
      <c r="L31" s="16" t="s">
        <v>31</v>
      </c>
      <c r="M31" s="16" t="s">
        <v>40</v>
      </c>
      <c r="N31" s="16"/>
      <c r="O31" s="16">
        <v>2</v>
      </c>
      <c r="P31" s="16">
        <v>9</v>
      </c>
      <c r="Q31" s="16"/>
      <c r="R31" s="16"/>
      <c r="S31" s="16">
        <v>1</v>
      </c>
      <c r="T31" s="16">
        <f t="shared" si="3"/>
        <v>13.5</v>
      </c>
      <c r="U31" s="16">
        <v>5</v>
      </c>
      <c r="V31" s="16"/>
      <c r="W31" s="16"/>
      <c r="X31" s="16">
        <v>1</v>
      </c>
      <c r="Y31" s="16">
        <f t="shared" si="4"/>
        <v>5</v>
      </c>
      <c r="Z31" s="16"/>
      <c r="AA31" s="16">
        <f t="shared" si="5"/>
        <v>14</v>
      </c>
      <c r="AB31" s="16"/>
      <c r="AC31" s="44"/>
      <c r="AD31" s="92"/>
      <c r="AE31" s="59"/>
      <c r="AF31" s="16"/>
      <c r="AG31" s="90"/>
      <c r="AH31" s="49"/>
      <c r="AI31" s="90"/>
      <c r="AJ31" s="61"/>
    </row>
    <row r="32" spans="1:36" s="13" customFormat="1" ht="60" x14ac:dyDescent="0.25">
      <c r="A32" s="96"/>
      <c r="B32" s="15"/>
      <c r="C32" s="15"/>
      <c r="D32" s="78"/>
      <c r="E32" s="78"/>
      <c r="F32" s="16"/>
      <c r="G32" s="17"/>
      <c r="H32" s="18"/>
      <c r="I32" s="16" t="s">
        <v>110</v>
      </c>
      <c r="J32" s="16" t="s">
        <v>29</v>
      </c>
      <c r="K32" s="121" t="s">
        <v>114</v>
      </c>
      <c r="L32" s="16" t="s">
        <v>31</v>
      </c>
      <c r="M32" s="16" t="s">
        <v>40</v>
      </c>
      <c r="N32" s="16"/>
      <c r="O32" s="16">
        <v>2</v>
      </c>
      <c r="P32" s="16">
        <v>7</v>
      </c>
      <c r="Q32" s="16"/>
      <c r="R32" s="16"/>
      <c r="S32" s="16">
        <v>1</v>
      </c>
      <c r="T32" s="16">
        <f t="shared" si="3"/>
        <v>10.5</v>
      </c>
      <c r="U32" s="16">
        <v>3.5</v>
      </c>
      <c r="V32" s="16"/>
      <c r="W32" s="16"/>
      <c r="X32" s="16">
        <v>1</v>
      </c>
      <c r="Y32" s="16">
        <f t="shared" si="4"/>
        <v>3.5</v>
      </c>
      <c r="Z32" s="16"/>
      <c r="AA32" s="16">
        <f t="shared" si="5"/>
        <v>10.5</v>
      </c>
      <c r="AB32" s="16"/>
      <c r="AC32" s="44"/>
      <c r="AD32" s="92"/>
      <c r="AE32" s="59"/>
      <c r="AF32" s="16"/>
      <c r="AG32" s="91"/>
      <c r="AH32" s="16"/>
      <c r="AI32" s="91"/>
      <c r="AJ32" s="70"/>
    </row>
    <row r="33" spans="1:36" s="13" customFormat="1" x14ac:dyDescent="0.25">
      <c r="A33" s="96"/>
      <c r="B33" s="20" t="s">
        <v>115</v>
      </c>
      <c r="C33" s="20" t="s">
        <v>29</v>
      </c>
      <c r="D33" s="28" t="s">
        <v>120</v>
      </c>
      <c r="E33" s="33">
        <v>4</v>
      </c>
      <c r="F33" s="20" t="s">
        <v>42</v>
      </c>
      <c r="G33" s="22">
        <v>4</v>
      </c>
      <c r="H33" s="23"/>
      <c r="I33" s="20"/>
      <c r="J33" s="20"/>
      <c r="K33" s="119"/>
      <c r="L33" s="20"/>
      <c r="M33" s="20"/>
      <c r="N33" s="20"/>
      <c r="O33" s="20"/>
      <c r="P33" s="20"/>
      <c r="Q33" s="20"/>
      <c r="R33" s="20"/>
      <c r="S33" s="20"/>
      <c r="T33" s="20"/>
      <c r="U33" s="20"/>
      <c r="V33" s="20"/>
      <c r="W33" s="20"/>
      <c r="X33" s="20"/>
      <c r="Y33" s="20"/>
      <c r="Z33" s="20" t="s">
        <v>49</v>
      </c>
      <c r="AA33" s="20"/>
      <c r="AB33" s="20">
        <f>G33*30</f>
        <v>120</v>
      </c>
      <c r="AC33" s="45">
        <f>AB33-(AA34+AA35)</f>
        <v>95.5</v>
      </c>
      <c r="AD33" s="45"/>
      <c r="AE33" s="57"/>
      <c r="AF33" s="20"/>
      <c r="AG33" s="20"/>
      <c r="AH33" s="20"/>
      <c r="AI33" s="20"/>
      <c r="AJ33" s="58"/>
    </row>
    <row r="34" spans="1:36" s="13" customFormat="1" ht="30" x14ac:dyDescent="0.25">
      <c r="A34" s="96"/>
      <c r="B34" s="15"/>
      <c r="C34" s="15"/>
      <c r="D34" s="78"/>
      <c r="E34" s="78"/>
      <c r="F34" s="16"/>
      <c r="G34" s="17"/>
      <c r="H34" s="18"/>
      <c r="I34" s="16" t="s">
        <v>116</v>
      </c>
      <c r="J34" s="16" t="s">
        <v>29</v>
      </c>
      <c r="K34" s="121" t="s">
        <v>118</v>
      </c>
      <c r="L34" s="16" t="s">
        <v>31</v>
      </c>
      <c r="M34" s="16" t="s">
        <v>41</v>
      </c>
      <c r="N34" s="16"/>
      <c r="O34" s="16">
        <v>3</v>
      </c>
      <c r="P34" s="16">
        <v>11</v>
      </c>
      <c r="Q34" s="16"/>
      <c r="R34" s="16"/>
      <c r="S34" s="16">
        <v>1</v>
      </c>
      <c r="T34" s="16">
        <f t="shared" ref="T34" si="6">((P34+Q34+R34)*S34)*1.5</f>
        <v>16.5</v>
      </c>
      <c r="U34" s="16">
        <v>6</v>
      </c>
      <c r="V34" s="16"/>
      <c r="W34" s="16"/>
      <c r="X34" s="16">
        <v>1</v>
      </c>
      <c r="Y34" s="16">
        <f t="shared" ref="Y34" si="7">(U34+V34+W34)*X34</f>
        <v>6</v>
      </c>
      <c r="Z34" s="16"/>
      <c r="AA34" s="16">
        <f t="shared" ref="AA34:AA35" si="8">P34+Q34+R34+U34+V34+W34</f>
        <v>17</v>
      </c>
      <c r="AB34" s="16"/>
      <c r="AC34" s="44"/>
      <c r="AD34" s="44"/>
      <c r="AE34" s="59"/>
      <c r="AF34" s="16"/>
      <c r="AG34" s="19" t="s">
        <v>164</v>
      </c>
      <c r="AH34" s="19"/>
      <c r="AI34" s="19" t="s">
        <v>164</v>
      </c>
      <c r="AJ34" s="63"/>
    </row>
    <row r="35" spans="1:36" s="13" customFormat="1" ht="45.75" customHeight="1" x14ac:dyDescent="0.25">
      <c r="A35" s="96"/>
      <c r="B35" s="15"/>
      <c r="C35" s="15"/>
      <c r="D35" s="78"/>
      <c r="E35" s="78"/>
      <c r="F35" s="16"/>
      <c r="G35" s="17"/>
      <c r="H35" s="18"/>
      <c r="I35" s="16" t="s">
        <v>117</v>
      </c>
      <c r="J35" s="16" t="s">
        <v>29</v>
      </c>
      <c r="K35" s="121" t="s">
        <v>119</v>
      </c>
      <c r="L35" s="16" t="s">
        <v>31</v>
      </c>
      <c r="M35" s="16" t="s">
        <v>41</v>
      </c>
      <c r="N35" s="16"/>
      <c r="O35" s="16">
        <v>1</v>
      </c>
      <c r="P35" s="16"/>
      <c r="Q35" s="16"/>
      <c r="R35" s="16"/>
      <c r="S35" s="16"/>
      <c r="T35" s="16"/>
      <c r="U35" s="16">
        <v>7.5</v>
      </c>
      <c r="V35" s="16"/>
      <c r="W35" s="16"/>
      <c r="X35" s="16">
        <v>1</v>
      </c>
      <c r="Y35" s="16">
        <f>(U35+V35+W35)*X35</f>
        <v>7.5</v>
      </c>
      <c r="Z35" s="16"/>
      <c r="AA35" s="16">
        <f t="shared" si="8"/>
        <v>7.5</v>
      </c>
      <c r="AB35" s="16"/>
      <c r="AC35" s="44"/>
      <c r="AD35" s="76" t="s">
        <v>166</v>
      </c>
      <c r="AE35" s="59"/>
      <c r="AF35" s="16"/>
      <c r="AG35" s="19" t="s">
        <v>164</v>
      </c>
      <c r="AH35" s="16"/>
      <c r="AI35" s="19" t="s">
        <v>164</v>
      </c>
      <c r="AJ35" s="70"/>
    </row>
    <row r="36" spans="1:36" x14ac:dyDescent="0.25">
      <c r="A36" s="96"/>
      <c r="B36" s="30" t="s">
        <v>85</v>
      </c>
      <c r="C36" s="30"/>
      <c r="D36" s="80"/>
      <c r="E36" s="80"/>
      <c r="F36" s="80"/>
      <c r="G36" s="31"/>
      <c r="H36" s="32"/>
      <c r="I36" s="81"/>
      <c r="J36" s="81"/>
      <c r="K36" s="122"/>
      <c r="L36" s="81"/>
      <c r="M36" s="81"/>
      <c r="N36" s="81"/>
      <c r="O36" s="81"/>
      <c r="P36" s="81"/>
      <c r="Q36" s="81"/>
      <c r="R36" s="81"/>
      <c r="S36" s="81"/>
      <c r="T36" s="81"/>
      <c r="U36" s="81"/>
      <c r="V36" s="81"/>
      <c r="W36" s="81"/>
      <c r="X36" s="81"/>
      <c r="Y36" s="81"/>
      <c r="Z36" s="81"/>
      <c r="AA36" s="81"/>
      <c r="AB36" s="81"/>
      <c r="AC36" s="82"/>
      <c r="AD36" s="82"/>
      <c r="AE36" s="83"/>
      <c r="AF36" s="80"/>
      <c r="AG36" s="80"/>
      <c r="AH36" s="80"/>
      <c r="AI36" s="80"/>
      <c r="AJ36" s="84"/>
    </row>
    <row r="37" spans="1:36" x14ac:dyDescent="0.25">
      <c r="A37" s="96"/>
      <c r="B37" s="20"/>
      <c r="C37" s="20"/>
      <c r="D37" s="28"/>
      <c r="E37" s="20"/>
      <c r="F37" s="20"/>
      <c r="G37" s="22"/>
      <c r="H37" s="23"/>
      <c r="I37" s="20"/>
      <c r="J37" s="20"/>
      <c r="K37" s="119"/>
      <c r="L37" s="20"/>
      <c r="M37" s="20"/>
      <c r="N37" s="20"/>
      <c r="O37" s="20"/>
      <c r="P37" s="20"/>
      <c r="Q37" s="20"/>
      <c r="R37" s="20"/>
      <c r="S37" s="20"/>
      <c r="T37" s="20"/>
      <c r="U37" s="20"/>
      <c r="V37" s="20"/>
      <c r="W37" s="20"/>
      <c r="X37" s="20"/>
      <c r="Y37" s="20"/>
      <c r="Z37" s="20"/>
      <c r="AA37" s="20"/>
      <c r="AB37" s="20"/>
      <c r="AC37" s="45"/>
      <c r="AD37" s="45"/>
      <c r="AE37" s="57"/>
      <c r="AF37" s="20"/>
      <c r="AG37" s="20"/>
      <c r="AH37" s="20"/>
      <c r="AI37" s="20"/>
      <c r="AJ37" s="58"/>
    </row>
    <row r="38" spans="1:36" x14ac:dyDescent="0.25">
      <c r="A38" s="93" t="s">
        <v>48</v>
      </c>
      <c r="B38" s="24" t="s">
        <v>28</v>
      </c>
      <c r="C38" s="34"/>
      <c r="D38" s="34"/>
      <c r="E38" s="34"/>
      <c r="F38" s="34"/>
      <c r="G38" s="35"/>
      <c r="H38" s="36"/>
      <c r="I38" s="37"/>
      <c r="J38" s="37"/>
      <c r="K38" s="125"/>
      <c r="L38" s="37"/>
      <c r="M38" s="37"/>
      <c r="N38" s="37"/>
      <c r="O38" s="37"/>
      <c r="P38" s="37"/>
      <c r="Q38" s="37"/>
      <c r="R38" s="37"/>
      <c r="S38" s="37"/>
      <c r="T38" s="37"/>
      <c r="U38" s="37"/>
      <c r="V38" s="37"/>
      <c r="W38" s="37"/>
      <c r="X38" s="37"/>
      <c r="Y38" s="37"/>
      <c r="Z38" s="37"/>
      <c r="AA38" s="37"/>
      <c r="AB38" s="37"/>
      <c r="AC38" s="46"/>
      <c r="AD38" s="46"/>
      <c r="AE38" s="64"/>
      <c r="AF38" s="34"/>
      <c r="AG38" s="34"/>
      <c r="AH38" s="34"/>
      <c r="AI38" s="34"/>
      <c r="AJ38" s="65"/>
    </row>
    <row r="39" spans="1:36" x14ac:dyDescent="0.25">
      <c r="A39" s="94"/>
      <c r="B39" s="21" t="s">
        <v>121</v>
      </c>
      <c r="C39" s="20" t="s">
        <v>29</v>
      </c>
      <c r="D39" s="28" t="s">
        <v>122</v>
      </c>
      <c r="E39" s="20">
        <v>6</v>
      </c>
      <c r="F39" s="21" t="s">
        <v>45</v>
      </c>
      <c r="G39" s="22">
        <v>6</v>
      </c>
      <c r="H39" s="23"/>
      <c r="I39" s="20"/>
      <c r="J39" s="20"/>
      <c r="K39" s="119"/>
      <c r="L39" s="20"/>
      <c r="M39" s="20"/>
      <c r="N39" s="20"/>
      <c r="O39" s="20"/>
      <c r="P39" s="20"/>
      <c r="Q39" s="20"/>
      <c r="R39" s="20"/>
      <c r="S39" s="20"/>
      <c r="T39" s="20"/>
      <c r="U39" s="20"/>
      <c r="V39" s="20"/>
      <c r="W39" s="20"/>
      <c r="X39" s="20"/>
      <c r="Y39" s="20"/>
      <c r="Z39" s="20" t="s">
        <v>49</v>
      </c>
      <c r="AA39" s="20"/>
      <c r="AB39" s="20">
        <f>G39*30</f>
        <v>180</v>
      </c>
      <c r="AC39" s="45">
        <f>AB39-(AA40+AA41+AA42)</f>
        <v>138</v>
      </c>
      <c r="AD39" s="45"/>
      <c r="AE39" s="66"/>
      <c r="AF39" s="21"/>
      <c r="AG39" s="21"/>
      <c r="AH39" s="21"/>
      <c r="AI39" s="21"/>
      <c r="AJ39" s="67"/>
    </row>
    <row r="40" spans="1:36" ht="45" x14ac:dyDescent="0.25">
      <c r="A40" s="94"/>
      <c r="B40" s="38"/>
      <c r="C40" s="38"/>
      <c r="D40" s="38"/>
      <c r="E40" s="38"/>
      <c r="F40" s="38"/>
      <c r="G40" s="17"/>
      <c r="H40" s="18"/>
      <c r="I40" s="16" t="s">
        <v>123</v>
      </c>
      <c r="J40" s="16" t="s">
        <v>29</v>
      </c>
      <c r="K40" s="126" t="s">
        <v>126</v>
      </c>
      <c r="L40" s="16" t="s">
        <v>32</v>
      </c>
      <c r="M40" s="16" t="s">
        <v>40</v>
      </c>
      <c r="N40" s="16"/>
      <c r="O40" s="16">
        <v>2</v>
      </c>
      <c r="P40" s="16">
        <v>9</v>
      </c>
      <c r="Q40" s="16"/>
      <c r="R40" s="16"/>
      <c r="S40" s="16">
        <v>1</v>
      </c>
      <c r="T40" s="16">
        <f t="shared" ref="T40:T42" si="9">((P40+Q40+R40)*S40)*1.5</f>
        <v>13.5</v>
      </c>
      <c r="U40" s="16">
        <v>5</v>
      </c>
      <c r="V40" s="16"/>
      <c r="W40" s="16"/>
      <c r="X40" s="16">
        <v>1</v>
      </c>
      <c r="Y40" s="16">
        <f t="shared" ref="Y40:Y42" si="10">(U40+V40+W40)*X40</f>
        <v>5</v>
      </c>
      <c r="Z40" s="16"/>
      <c r="AA40" s="16">
        <f t="shared" ref="AA40:AA42" si="11">P40+Q40+R40+U40+V40+W40</f>
        <v>14</v>
      </c>
      <c r="AB40" s="16"/>
      <c r="AC40" s="44"/>
      <c r="AD40" s="44"/>
      <c r="AE40" s="68"/>
      <c r="AF40" s="38"/>
      <c r="AG40" s="74" t="s">
        <v>163</v>
      </c>
      <c r="AH40" s="38"/>
      <c r="AI40" s="74" t="s">
        <v>163</v>
      </c>
      <c r="AJ40" s="69"/>
    </row>
    <row r="41" spans="1:36" ht="45" x14ac:dyDescent="0.25">
      <c r="A41" s="94"/>
      <c r="B41" s="38"/>
      <c r="C41" s="38"/>
      <c r="D41" s="38"/>
      <c r="E41" s="38"/>
      <c r="F41" s="38"/>
      <c r="G41" s="17"/>
      <c r="H41" s="18"/>
      <c r="I41" s="16" t="s">
        <v>124</v>
      </c>
      <c r="J41" s="16" t="s">
        <v>29</v>
      </c>
      <c r="K41" s="124" t="s">
        <v>127</v>
      </c>
      <c r="L41" s="16" t="s">
        <v>31</v>
      </c>
      <c r="M41" s="16" t="s">
        <v>40</v>
      </c>
      <c r="N41" s="16"/>
      <c r="O41" s="16">
        <v>2</v>
      </c>
      <c r="P41" s="16">
        <v>9</v>
      </c>
      <c r="Q41" s="16"/>
      <c r="R41" s="16"/>
      <c r="S41" s="16">
        <v>1</v>
      </c>
      <c r="T41" s="16">
        <f t="shared" si="9"/>
        <v>13.5</v>
      </c>
      <c r="U41" s="16">
        <v>5</v>
      </c>
      <c r="V41" s="16"/>
      <c r="W41" s="16"/>
      <c r="X41" s="16">
        <v>1</v>
      </c>
      <c r="Y41" s="16">
        <f t="shared" si="10"/>
        <v>5</v>
      </c>
      <c r="Z41" s="16"/>
      <c r="AA41" s="16">
        <f t="shared" si="11"/>
        <v>14</v>
      </c>
      <c r="AB41" s="16"/>
      <c r="AC41" s="44"/>
      <c r="AD41" s="44"/>
      <c r="AE41" s="68"/>
      <c r="AF41" s="38"/>
      <c r="AG41" s="74" t="s">
        <v>163</v>
      </c>
      <c r="AH41" s="38"/>
      <c r="AI41" s="74" t="s">
        <v>163</v>
      </c>
      <c r="AJ41" s="69"/>
    </row>
    <row r="42" spans="1:36" s="13" customFormat="1" ht="45" x14ac:dyDescent="0.25">
      <c r="A42" s="94"/>
      <c r="B42" s="14"/>
      <c r="C42" s="14"/>
      <c r="D42" s="78"/>
      <c r="E42" s="38"/>
      <c r="F42" s="38"/>
      <c r="G42" s="17"/>
      <c r="H42" s="18"/>
      <c r="I42" s="16" t="s">
        <v>125</v>
      </c>
      <c r="J42" s="16" t="s">
        <v>29</v>
      </c>
      <c r="K42" s="123" t="s">
        <v>128</v>
      </c>
      <c r="L42" s="16" t="s">
        <v>31</v>
      </c>
      <c r="M42" s="16" t="s">
        <v>40</v>
      </c>
      <c r="N42" s="16"/>
      <c r="O42" s="16">
        <v>2</v>
      </c>
      <c r="P42" s="16">
        <v>9</v>
      </c>
      <c r="Q42" s="16"/>
      <c r="R42" s="16"/>
      <c r="S42" s="16">
        <v>1</v>
      </c>
      <c r="T42" s="16">
        <f t="shared" si="9"/>
        <v>13.5</v>
      </c>
      <c r="U42" s="16">
        <v>5</v>
      </c>
      <c r="V42" s="16"/>
      <c r="W42" s="16"/>
      <c r="X42" s="16">
        <v>1</v>
      </c>
      <c r="Y42" s="16">
        <f t="shared" si="10"/>
        <v>5</v>
      </c>
      <c r="Z42" s="16"/>
      <c r="AA42" s="16">
        <f t="shared" si="11"/>
        <v>14</v>
      </c>
      <c r="AB42" s="16"/>
      <c r="AC42" s="44"/>
      <c r="AD42" s="76" t="s">
        <v>166</v>
      </c>
      <c r="AE42" s="68"/>
      <c r="AF42" s="38"/>
      <c r="AG42" s="74" t="s">
        <v>163</v>
      </c>
      <c r="AH42" s="38"/>
      <c r="AI42" s="74" t="s">
        <v>163</v>
      </c>
      <c r="AJ42" s="69"/>
    </row>
    <row r="43" spans="1:36" x14ac:dyDescent="0.25">
      <c r="A43" s="94"/>
      <c r="B43" s="21" t="s">
        <v>129</v>
      </c>
      <c r="C43" s="20" t="s">
        <v>29</v>
      </c>
      <c r="D43" s="21" t="s">
        <v>130</v>
      </c>
      <c r="E43" s="20">
        <v>9</v>
      </c>
      <c r="F43" s="21" t="s">
        <v>45</v>
      </c>
      <c r="G43" s="22">
        <v>9</v>
      </c>
      <c r="H43" s="23"/>
      <c r="I43" s="20"/>
      <c r="J43" s="20"/>
      <c r="K43" s="127"/>
      <c r="L43" s="20"/>
      <c r="M43" s="20"/>
      <c r="N43" s="20"/>
      <c r="O43" s="20"/>
      <c r="P43" s="20"/>
      <c r="Q43" s="20"/>
      <c r="R43" s="20"/>
      <c r="S43" s="20"/>
      <c r="T43" s="20"/>
      <c r="U43" s="20"/>
      <c r="V43" s="20"/>
      <c r="W43" s="20"/>
      <c r="X43" s="20"/>
      <c r="Y43" s="20"/>
      <c r="Z43" s="20" t="s">
        <v>49</v>
      </c>
      <c r="AA43" s="20"/>
      <c r="AB43" s="20">
        <f>G43*30</f>
        <v>270</v>
      </c>
      <c r="AC43" s="45">
        <f>AB43-(AA44+AA45+AA46)</f>
        <v>211</v>
      </c>
      <c r="AD43" s="45"/>
      <c r="AE43" s="66"/>
      <c r="AF43" s="21"/>
      <c r="AG43" s="21"/>
      <c r="AH43" s="21"/>
      <c r="AI43" s="21"/>
      <c r="AJ43" s="67"/>
    </row>
    <row r="44" spans="1:36" ht="45" x14ac:dyDescent="0.25">
      <c r="A44" s="94"/>
      <c r="B44" s="38"/>
      <c r="C44" s="38"/>
      <c r="D44" s="38"/>
      <c r="E44" s="38"/>
      <c r="F44" s="38"/>
      <c r="G44" s="17"/>
      <c r="H44" s="18"/>
      <c r="I44" s="16" t="s">
        <v>131</v>
      </c>
      <c r="J44" s="16" t="s">
        <v>29</v>
      </c>
      <c r="K44" s="124" t="s">
        <v>134</v>
      </c>
      <c r="L44" s="16" t="s">
        <v>31</v>
      </c>
      <c r="M44" s="16" t="s">
        <v>40</v>
      </c>
      <c r="N44" s="16"/>
      <c r="O44" s="16">
        <v>2</v>
      </c>
      <c r="P44" s="16">
        <v>9</v>
      </c>
      <c r="Q44" s="16"/>
      <c r="R44" s="16"/>
      <c r="S44" s="16">
        <v>1</v>
      </c>
      <c r="T44" s="16">
        <f t="shared" ref="T44:T46" si="12">((P44+Q44+R44)*S44)*1.5</f>
        <v>13.5</v>
      </c>
      <c r="U44" s="16">
        <v>5</v>
      </c>
      <c r="V44" s="16"/>
      <c r="W44" s="16"/>
      <c r="X44" s="16">
        <v>1</v>
      </c>
      <c r="Y44" s="16">
        <f t="shared" ref="Y44:Y46" si="13">(U44+V44+W44)*X44</f>
        <v>5</v>
      </c>
      <c r="Z44" s="16"/>
      <c r="AA44" s="16">
        <f t="shared" ref="AA44:AA46" si="14">P44+Q44+R44+U44+V44+W44</f>
        <v>14</v>
      </c>
      <c r="AB44" s="16"/>
      <c r="AC44" s="44"/>
      <c r="AD44" s="44"/>
      <c r="AE44" s="68"/>
      <c r="AF44" s="38"/>
      <c r="AG44" s="74" t="s">
        <v>163</v>
      </c>
      <c r="AH44" s="38"/>
      <c r="AI44" s="74" t="s">
        <v>163</v>
      </c>
      <c r="AJ44" s="69"/>
    </row>
    <row r="45" spans="1:36" ht="45" x14ac:dyDescent="0.25">
      <c r="A45" s="94"/>
      <c r="B45" s="38"/>
      <c r="C45" s="38"/>
      <c r="D45" s="38"/>
      <c r="E45" s="38"/>
      <c r="F45" s="38"/>
      <c r="G45" s="17"/>
      <c r="H45" s="18"/>
      <c r="I45" s="16" t="s">
        <v>132</v>
      </c>
      <c r="J45" s="16" t="s">
        <v>29</v>
      </c>
      <c r="K45" s="124" t="s">
        <v>135</v>
      </c>
      <c r="L45" s="16" t="s">
        <v>31</v>
      </c>
      <c r="M45" s="16" t="s">
        <v>40</v>
      </c>
      <c r="N45" s="16"/>
      <c r="O45" s="16">
        <v>3</v>
      </c>
      <c r="P45" s="16">
        <v>11</v>
      </c>
      <c r="Q45" s="16"/>
      <c r="R45" s="16"/>
      <c r="S45" s="16">
        <v>1</v>
      </c>
      <c r="T45" s="16">
        <f t="shared" si="12"/>
        <v>16.5</v>
      </c>
      <c r="U45" s="16">
        <v>6</v>
      </c>
      <c r="V45" s="16"/>
      <c r="W45" s="16"/>
      <c r="X45" s="16">
        <v>1</v>
      </c>
      <c r="Y45" s="16">
        <f t="shared" si="13"/>
        <v>6</v>
      </c>
      <c r="Z45" s="16"/>
      <c r="AA45" s="16">
        <f t="shared" si="14"/>
        <v>17</v>
      </c>
      <c r="AB45" s="16"/>
      <c r="AC45" s="44"/>
      <c r="AD45" s="44"/>
      <c r="AE45" s="68"/>
      <c r="AF45" s="38"/>
      <c r="AG45" s="74" t="s">
        <v>163</v>
      </c>
      <c r="AH45" s="38"/>
      <c r="AI45" s="74" t="s">
        <v>163</v>
      </c>
      <c r="AJ45" s="69"/>
    </row>
    <row r="46" spans="1:36" s="13" customFormat="1" ht="45" x14ac:dyDescent="0.25">
      <c r="A46" s="94"/>
      <c r="B46" s="14"/>
      <c r="C46" s="14"/>
      <c r="D46" s="78"/>
      <c r="E46" s="38"/>
      <c r="F46" s="38"/>
      <c r="G46" s="17"/>
      <c r="H46" s="18"/>
      <c r="I46" s="16" t="s">
        <v>133</v>
      </c>
      <c r="J46" s="16" t="s">
        <v>29</v>
      </c>
      <c r="K46" s="123" t="s">
        <v>136</v>
      </c>
      <c r="L46" s="16" t="s">
        <v>31</v>
      </c>
      <c r="M46" s="16" t="s">
        <v>40</v>
      </c>
      <c r="N46" s="16"/>
      <c r="O46" s="16">
        <v>4</v>
      </c>
      <c r="P46" s="16">
        <v>20</v>
      </c>
      <c r="Q46" s="16"/>
      <c r="R46" s="16"/>
      <c r="S46" s="16">
        <v>1</v>
      </c>
      <c r="T46" s="16">
        <f t="shared" si="12"/>
        <v>30</v>
      </c>
      <c r="U46" s="16">
        <v>8</v>
      </c>
      <c r="V46" s="16"/>
      <c r="W46" s="16"/>
      <c r="X46" s="16">
        <v>1</v>
      </c>
      <c r="Y46" s="16">
        <f t="shared" si="13"/>
        <v>8</v>
      </c>
      <c r="Z46" s="16"/>
      <c r="AA46" s="16">
        <f t="shared" si="14"/>
        <v>28</v>
      </c>
      <c r="AB46" s="16"/>
      <c r="AC46" s="44"/>
      <c r="AD46" s="44"/>
      <c r="AE46" s="68"/>
      <c r="AF46" s="38"/>
      <c r="AG46" s="74" t="s">
        <v>163</v>
      </c>
      <c r="AH46" s="38"/>
      <c r="AI46" s="74" t="s">
        <v>163</v>
      </c>
      <c r="AJ46" s="69"/>
    </row>
    <row r="47" spans="1:36" s="13" customFormat="1" x14ac:dyDescent="0.25">
      <c r="A47" s="94"/>
      <c r="B47" s="39" t="s">
        <v>137</v>
      </c>
      <c r="C47" s="20" t="s">
        <v>29</v>
      </c>
      <c r="D47" s="40" t="s">
        <v>155</v>
      </c>
      <c r="E47" s="20">
        <v>4</v>
      </c>
      <c r="F47" s="21" t="s">
        <v>45</v>
      </c>
      <c r="G47" s="22">
        <v>4</v>
      </c>
      <c r="H47" s="23"/>
      <c r="I47" s="20"/>
      <c r="J47" s="20"/>
      <c r="K47" s="127"/>
      <c r="L47" s="20"/>
      <c r="M47" s="20"/>
      <c r="N47" s="20"/>
      <c r="O47" s="20"/>
      <c r="P47" s="20"/>
      <c r="Q47" s="20"/>
      <c r="R47" s="20"/>
      <c r="S47" s="20"/>
      <c r="T47" s="20"/>
      <c r="U47" s="20"/>
      <c r="V47" s="20"/>
      <c r="W47" s="20"/>
      <c r="X47" s="20"/>
      <c r="Y47" s="20"/>
      <c r="Z47" s="20" t="s">
        <v>49</v>
      </c>
      <c r="AA47" s="20"/>
      <c r="AB47" s="20">
        <f>G47*30</f>
        <v>120</v>
      </c>
      <c r="AC47" s="45">
        <f>AB47-(AA48)</f>
        <v>105.5</v>
      </c>
      <c r="AD47" s="45"/>
      <c r="AE47" s="66"/>
      <c r="AF47" s="21"/>
      <c r="AG47" s="21"/>
      <c r="AH47" s="21"/>
      <c r="AI47" s="21"/>
      <c r="AJ47" s="67"/>
    </row>
    <row r="48" spans="1:36" s="13" customFormat="1" ht="30" x14ac:dyDescent="0.25">
      <c r="A48" s="94"/>
      <c r="B48" s="14"/>
      <c r="C48" s="14"/>
      <c r="D48" s="78"/>
      <c r="E48" s="38"/>
      <c r="F48" s="38"/>
      <c r="G48" s="17"/>
      <c r="H48" s="18"/>
      <c r="I48" s="29" t="s">
        <v>138</v>
      </c>
      <c r="J48" s="16" t="s">
        <v>29</v>
      </c>
      <c r="K48" s="118" t="s">
        <v>139</v>
      </c>
      <c r="L48" s="43" t="s">
        <v>31</v>
      </c>
      <c r="M48" s="16" t="s">
        <v>40</v>
      </c>
      <c r="N48" s="16"/>
      <c r="O48" s="16">
        <v>4</v>
      </c>
      <c r="P48" s="16">
        <v>10</v>
      </c>
      <c r="Q48" s="16"/>
      <c r="R48" s="16"/>
      <c r="S48" s="16">
        <v>1</v>
      </c>
      <c r="T48" s="16">
        <f t="shared" ref="T48" si="15">((P48+Q48+R48)*S48)*1.5</f>
        <v>15</v>
      </c>
      <c r="U48" s="16">
        <v>4.5</v>
      </c>
      <c r="V48" s="16"/>
      <c r="W48" s="16"/>
      <c r="X48" s="16">
        <v>1</v>
      </c>
      <c r="Y48" s="16">
        <f>(U48+V48+W48)*X48</f>
        <v>4.5</v>
      </c>
      <c r="Z48" s="16"/>
      <c r="AA48" s="16">
        <f t="shared" ref="AA48" si="16">P48+Q48+R48+U48+V48+W48</f>
        <v>14.5</v>
      </c>
      <c r="AB48" s="16"/>
      <c r="AC48"/>
      <c r="AD48" s="75"/>
      <c r="AE48" s="68"/>
      <c r="AF48" s="38"/>
      <c r="AG48" s="16" t="s">
        <v>164</v>
      </c>
      <c r="AH48" s="38"/>
      <c r="AI48" s="16" t="s">
        <v>164</v>
      </c>
      <c r="AJ48" s="69"/>
    </row>
    <row r="49" spans="1:36" x14ac:dyDescent="0.25">
      <c r="A49" s="94"/>
      <c r="B49" s="30" t="s">
        <v>46</v>
      </c>
      <c r="C49" s="30"/>
      <c r="D49" s="80"/>
      <c r="E49" s="80"/>
      <c r="F49" s="80"/>
      <c r="G49" s="41"/>
      <c r="H49" s="42"/>
      <c r="I49" s="80"/>
      <c r="J49" s="80"/>
      <c r="K49" s="128"/>
      <c r="L49" s="80"/>
      <c r="M49" s="80"/>
      <c r="N49" s="80"/>
      <c r="O49" s="80"/>
      <c r="P49" s="80"/>
      <c r="Q49" s="80"/>
      <c r="R49" s="80"/>
      <c r="S49" s="80"/>
      <c r="T49" s="80"/>
      <c r="U49" s="80"/>
      <c r="V49" s="80"/>
      <c r="W49" s="80"/>
      <c r="X49" s="80"/>
      <c r="Y49" s="80"/>
      <c r="Z49" s="80"/>
      <c r="AA49" s="80"/>
      <c r="AB49" s="80"/>
      <c r="AC49" s="85"/>
      <c r="AD49" s="82"/>
      <c r="AE49" s="83"/>
      <c r="AF49" s="80"/>
      <c r="AG49" s="80"/>
      <c r="AH49" s="80"/>
      <c r="AI49" s="80"/>
      <c r="AJ49" s="84"/>
    </row>
    <row r="50" spans="1:36" x14ac:dyDescent="0.25">
      <c r="A50" s="94"/>
      <c r="B50" s="20" t="s">
        <v>140</v>
      </c>
      <c r="C50" s="20" t="s">
        <v>29</v>
      </c>
      <c r="D50" s="28" t="s">
        <v>106</v>
      </c>
      <c r="E50" s="20">
        <v>2</v>
      </c>
      <c r="F50" s="20"/>
      <c r="G50" s="22">
        <v>2</v>
      </c>
      <c r="H50" s="23"/>
      <c r="I50" s="20"/>
      <c r="J50" s="20"/>
      <c r="K50" s="119"/>
      <c r="L50" s="20"/>
      <c r="M50" s="20"/>
      <c r="N50" s="20"/>
      <c r="O50" s="20"/>
      <c r="P50" s="20"/>
      <c r="Q50" s="20"/>
      <c r="R50" s="20"/>
      <c r="S50" s="20"/>
      <c r="T50" s="20"/>
      <c r="U50" s="20"/>
      <c r="V50" s="20"/>
      <c r="W50" s="20"/>
      <c r="X50" s="20"/>
      <c r="Y50" s="20"/>
      <c r="Z50" s="20" t="s">
        <v>49</v>
      </c>
      <c r="AA50" s="20"/>
      <c r="AB50" s="20">
        <f>G50*30</f>
        <v>60</v>
      </c>
      <c r="AC50" s="45">
        <f>AB50-(AA51)</f>
        <v>49.5</v>
      </c>
      <c r="AD50" s="45"/>
      <c r="AE50" s="57"/>
      <c r="AF50" s="20"/>
      <c r="AG50" s="20"/>
      <c r="AH50" s="20"/>
      <c r="AI50" s="20"/>
      <c r="AJ50" s="58"/>
    </row>
    <row r="51" spans="1:36" ht="45" x14ac:dyDescent="0.25">
      <c r="A51" s="94"/>
      <c r="B51" s="16"/>
      <c r="C51" s="16"/>
      <c r="D51" s="16"/>
      <c r="E51" s="16"/>
      <c r="F51" s="16"/>
      <c r="G51" s="17"/>
      <c r="H51" s="18"/>
      <c r="I51" s="29" t="s">
        <v>141</v>
      </c>
      <c r="J51" s="16" t="s">
        <v>29</v>
      </c>
      <c r="K51" s="118" t="s">
        <v>142</v>
      </c>
      <c r="L51" s="16" t="s">
        <v>31</v>
      </c>
      <c r="M51" s="16" t="s">
        <v>40</v>
      </c>
      <c r="N51" s="16"/>
      <c r="O51" s="16">
        <v>2</v>
      </c>
      <c r="P51" s="16">
        <v>7</v>
      </c>
      <c r="Q51" s="16"/>
      <c r="R51" s="16"/>
      <c r="S51" s="16">
        <v>1</v>
      </c>
      <c r="T51" s="16">
        <f t="shared" ref="T51" si="17">((P51+Q51+R51)*S51)*1.5</f>
        <v>10.5</v>
      </c>
      <c r="U51" s="16">
        <v>3.5</v>
      </c>
      <c r="V51" s="16"/>
      <c r="W51" s="16"/>
      <c r="X51" s="16">
        <v>1</v>
      </c>
      <c r="Y51" s="16">
        <f>(U51+V51+W51)*X51</f>
        <v>3.5</v>
      </c>
      <c r="Z51" s="16"/>
      <c r="AA51" s="16">
        <f t="shared" ref="AA51" si="18">P51+Q51+R51+U51+V51+W51</f>
        <v>10.5</v>
      </c>
      <c r="AB51" s="16"/>
      <c r="AC51" s="44"/>
      <c r="AD51" s="76" t="s">
        <v>167</v>
      </c>
      <c r="AE51" s="59"/>
      <c r="AF51" s="16"/>
      <c r="AG51" s="16" t="s">
        <v>164</v>
      </c>
      <c r="AH51" s="16"/>
      <c r="AI51" s="16" t="s">
        <v>164</v>
      </c>
      <c r="AJ51" s="70"/>
    </row>
    <row r="52" spans="1:36" ht="15" customHeight="1" x14ac:dyDescent="0.25">
      <c r="A52" s="94"/>
      <c r="B52" s="20" t="s">
        <v>143</v>
      </c>
      <c r="C52" s="20" t="s">
        <v>29</v>
      </c>
      <c r="D52" s="28" t="s">
        <v>144</v>
      </c>
      <c r="E52" s="20">
        <v>9</v>
      </c>
      <c r="F52" s="20" t="s">
        <v>42</v>
      </c>
      <c r="G52" s="22">
        <v>9</v>
      </c>
      <c r="H52" s="23"/>
      <c r="I52" s="20"/>
      <c r="J52" s="20"/>
      <c r="K52" s="119"/>
      <c r="L52" s="20"/>
      <c r="M52" s="20"/>
      <c r="N52" s="20"/>
      <c r="O52" s="20"/>
      <c r="P52" s="20"/>
      <c r="Q52" s="20"/>
      <c r="R52" s="20"/>
      <c r="S52" s="20"/>
      <c r="T52" s="20"/>
      <c r="U52" s="20"/>
      <c r="V52" s="20"/>
      <c r="W52" s="20"/>
      <c r="X52" s="20"/>
      <c r="Y52" s="20"/>
      <c r="Z52" s="20" t="s">
        <v>49</v>
      </c>
      <c r="AA52" s="20"/>
      <c r="AB52" s="20">
        <f>G52*30</f>
        <v>270</v>
      </c>
      <c r="AC52" s="45">
        <f>AB52-(AA53+AA54+AA55+AA56+AA57)</f>
        <v>221</v>
      </c>
      <c r="AD52" s="45"/>
      <c r="AE52" s="57"/>
      <c r="AF52" s="20"/>
      <c r="AG52" s="20"/>
      <c r="AH52" s="20"/>
      <c r="AI52" s="20"/>
      <c r="AJ52" s="58"/>
    </row>
    <row r="53" spans="1:36" ht="60" x14ac:dyDescent="0.25">
      <c r="A53" s="94"/>
      <c r="B53" s="16"/>
      <c r="C53" s="16"/>
      <c r="D53" s="16"/>
      <c r="E53" s="16"/>
      <c r="F53" s="16"/>
      <c r="G53" s="17"/>
      <c r="H53" s="18"/>
      <c r="I53" s="29" t="s">
        <v>145</v>
      </c>
      <c r="J53" s="16" t="s">
        <v>29</v>
      </c>
      <c r="K53" s="118" t="s">
        <v>150</v>
      </c>
      <c r="L53" s="16" t="s">
        <v>31</v>
      </c>
      <c r="M53" s="16" t="s">
        <v>41</v>
      </c>
      <c r="N53" s="16"/>
      <c r="O53" s="16">
        <v>2</v>
      </c>
      <c r="P53" s="16">
        <v>7</v>
      </c>
      <c r="Q53" s="16"/>
      <c r="R53" s="16"/>
      <c r="S53" s="16">
        <v>1</v>
      </c>
      <c r="T53" s="16">
        <f t="shared" ref="T53:T55" si="19">((P53+Q53+R53)*S53)*1.5</f>
        <v>10.5</v>
      </c>
      <c r="U53" s="16">
        <v>3.5</v>
      </c>
      <c r="V53" s="16"/>
      <c r="W53" s="16"/>
      <c r="X53" s="16">
        <v>1</v>
      </c>
      <c r="Y53" s="16">
        <f t="shared" ref="Y53:Y57" si="20">(U53+V53+W53)*X53</f>
        <v>3.5</v>
      </c>
      <c r="Z53" s="16"/>
      <c r="AA53" s="16">
        <f t="shared" ref="AA53:AA57" si="21">P53+Q53+R53+U53+V53+W53</f>
        <v>10.5</v>
      </c>
      <c r="AB53" s="16"/>
      <c r="AC53" s="44"/>
      <c r="AD53" s="52" t="s">
        <v>168</v>
      </c>
      <c r="AE53" s="59"/>
      <c r="AF53" s="16"/>
      <c r="AG53" s="74" t="s">
        <v>163</v>
      </c>
      <c r="AH53" s="16"/>
      <c r="AI53" s="74" t="s">
        <v>163</v>
      </c>
      <c r="AJ53" s="70"/>
    </row>
    <row r="54" spans="1:36" ht="45" x14ac:dyDescent="0.25">
      <c r="A54" s="94"/>
      <c r="B54" s="16"/>
      <c r="C54" s="16"/>
      <c r="D54" s="16"/>
      <c r="E54" s="16"/>
      <c r="F54" s="16"/>
      <c r="G54" s="17"/>
      <c r="H54" s="18"/>
      <c r="I54" s="29" t="s">
        <v>146</v>
      </c>
      <c r="J54" s="16" t="s">
        <v>29</v>
      </c>
      <c r="K54" s="118" t="s">
        <v>151</v>
      </c>
      <c r="L54" s="16" t="s">
        <v>31</v>
      </c>
      <c r="M54" s="16" t="s">
        <v>41</v>
      </c>
      <c r="N54" s="16"/>
      <c r="O54" s="16">
        <v>2</v>
      </c>
      <c r="P54" s="16">
        <v>7</v>
      </c>
      <c r="Q54" s="16"/>
      <c r="R54" s="16"/>
      <c r="S54" s="16">
        <v>1</v>
      </c>
      <c r="T54" s="16">
        <f t="shared" si="19"/>
        <v>10.5</v>
      </c>
      <c r="U54" s="16">
        <v>3</v>
      </c>
      <c r="V54" s="16"/>
      <c r="W54" s="16"/>
      <c r="X54" s="16">
        <v>1</v>
      </c>
      <c r="Y54" s="16">
        <f t="shared" si="20"/>
        <v>3</v>
      </c>
      <c r="Z54" s="16"/>
      <c r="AA54" s="16">
        <f t="shared" si="21"/>
        <v>10</v>
      </c>
      <c r="AB54" s="16"/>
      <c r="AC54" s="44"/>
      <c r="AD54" s="52"/>
      <c r="AE54" s="59"/>
      <c r="AF54" s="16"/>
      <c r="AG54" s="74" t="s">
        <v>163</v>
      </c>
      <c r="AH54" s="16"/>
      <c r="AI54" s="74" t="s">
        <v>163</v>
      </c>
      <c r="AJ54" s="70"/>
    </row>
    <row r="55" spans="1:36" ht="45" x14ac:dyDescent="0.25">
      <c r="A55" s="94"/>
      <c r="B55" s="16"/>
      <c r="C55" s="16"/>
      <c r="D55" s="16"/>
      <c r="E55" s="16"/>
      <c r="F55" s="16"/>
      <c r="G55" s="17"/>
      <c r="H55" s="18"/>
      <c r="I55" s="29" t="s">
        <v>147</v>
      </c>
      <c r="J55" s="16" t="s">
        <v>29</v>
      </c>
      <c r="K55" s="118" t="s">
        <v>152</v>
      </c>
      <c r="L55" s="16" t="s">
        <v>31</v>
      </c>
      <c r="M55" s="16" t="s">
        <v>41</v>
      </c>
      <c r="N55" s="16"/>
      <c r="O55" s="16">
        <v>2</v>
      </c>
      <c r="P55" s="16">
        <v>9</v>
      </c>
      <c r="Q55" s="16"/>
      <c r="R55" s="16"/>
      <c r="S55" s="16">
        <v>1</v>
      </c>
      <c r="T55" s="16">
        <f t="shared" si="19"/>
        <v>13.5</v>
      </c>
      <c r="U55" s="16">
        <v>5</v>
      </c>
      <c r="V55" s="16"/>
      <c r="W55" s="16"/>
      <c r="X55" s="16">
        <v>1</v>
      </c>
      <c r="Y55" s="16">
        <f t="shared" si="20"/>
        <v>5</v>
      </c>
      <c r="Z55" s="16"/>
      <c r="AA55" s="16">
        <f t="shared" si="21"/>
        <v>14</v>
      </c>
      <c r="AB55" s="16"/>
      <c r="AC55" s="44"/>
      <c r="AD55" s="52"/>
      <c r="AE55" s="59"/>
      <c r="AF55" s="16"/>
      <c r="AG55" s="74" t="s">
        <v>163</v>
      </c>
      <c r="AH55" s="16"/>
      <c r="AI55" s="74" t="s">
        <v>163</v>
      </c>
      <c r="AJ55" s="70"/>
    </row>
    <row r="56" spans="1:36" ht="60" x14ac:dyDescent="0.25">
      <c r="A56" s="94"/>
      <c r="B56" s="16"/>
      <c r="C56" s="16"/>
      <c r="D56" s="16"/>
      <c r="E56" s="16"/>
      <c r="F56" s="16"/>
      <c r="G56" s="17"/>
      <c r="H56" s="18"/>
      <c r="I56" s="29" t="s">
        <v>148</v>
      </c>
      <c r="J56" s="16" t="s">
        <v>29</v>
      </c>
      <c r="K56" s="118" t="s">
        <v>153</v>
      </c>
      <c r="L56" s="16" t="s">
        <v>31</v>
      </c>
      <c r="M56" s="16" t="s">
        <v>41</v>
      </c>
      <c r="N56" s="16"/>
      <c r="O56" s="43">
        <v>2</v>
      </c>
      <c r="P56" s="16"/>
      <c r="Q56" s="16"/>
      <c r="R56" s="16"/>
      <c r="S56" s="16"/>
      <c r="T56" s="16"/>
      <c r="U56" s="16">
        <v>7</v>
      </c>
      <c r="V56" s="16"/>
      <c r="W56" s="16"/>
      <c r="X56" s="16">
        <v>1</v>
      </c>
      <c r="Y56" s="16">
        <f t="shared" si="20"/>
        <v>7</v>
      </c>
      <c r="Z56" s="16"/>
      <c r="AA56" s="16">
        <f t="shared" si="21"/>
        <v>7</v>
      </c>
      <c r="AB56" s="16"/>
      <c r="AC56" s="44"/>
      <c r="AD56" s="52" t="s">
        <v>168</v>
      </c>
      <c r="AE56" s="59"/>
      <c r="AF56" s="16"/>
      <c r="AG56" s="74" t="s">
        <v>163</v>
      </c>
      <c r="AH56" s="16"/>
      <c r="AI56" s="74" t="s">
        <v>163</v>
      </c>
      <c r="AJ56" s="70"/>
    </row>
    <row r="57" spans="1:36" ht="60" x14ac:dyDescent="0.25">
      <c r="A57" s="94"/>
      <c r="B57" s="16"/>
      <c r="C57" s="16"/>
      <c r="D57" s="16"/>
      <c r="E57" s="16"/>
      <c r="F57" s="16"/>
      <c r="G57" s="17"/>
      <c r="H57" s="18"/>
      <c r="I57" s="29" t="s">
        <v>149</v>
      </c>
      <c r="J57" s="16" t="s">
        <v>29</v>
      </c>
      <c r="K57" s="118" t="s">
        <v>154</v>
      </c>
      <c r="L57" s="43" t="s">
        <v>31</v>
      </c>
      <c r="M57" s="16" t="s">
        <v>41</v>
      </c>
      <c r="N57" s="16"/>
      <c r="O57" s="43">
        <v>1</v>
      </c>
      <c r="P57" s="16"/>
      <c r="Q57" s="16"/>
      <c r="R57" s="16"/>
      <c r="S57" s="16"/>
      <c r="T57" s="16"/>
      <c r="U57" s="16">
        <v>7.5</v>
      </c>
      <c r="V57" s="16"/>
      <c r="W57" s="16"/>
      <c r="X57" s="16">
        <v>1</v>
      </c>
      <c r="Y57" s="16">
        <f t="shared" si="20"/>
        <v>7.5</v>
      </c>
      <c r="Z57" s="16"/>
      <c r="AA57" s="16">
        <f t="shared" si="21"/>
        <v>7.5</v>
      </c>
      <c r="AB57" s="16"/>
      <c r="AC57" s="44"/>
      <c r="AD57" s="52" t="s">
        <v>168</v>
      </c>
      <c r="AE57" s="59"/>
      <c r="AF57" s="16"/>
      <c r="AG57" s="16" t="s">
        <v>164</v>
      </c>
      <c r="AH57" s="16"/>
      <c r="AI57" s="16" t="s">
        <v>164</v>
      </c>
      <c r="AJ57" s="70"/>
    </row>
    <row r="58" spans="1:36" x14ac:dyDescent="0.25">
      <c r="A58" s="94"/>
      <c r="B58" s="30" t="s">
        <v>85</v>
      </c>
      <c r="C58" s="30"/>
      <c r="D58" s="80"/>
      <c r="E58" s="80"/>
      <c r="F58" s="80"/>
      <c r="G58" s="41"/>
      <c r="H58" s="42"/>
      <c r="I58" s="80"/>
      <c r="J58" s="80"/>
      <c r="K58" s="129"/>
      <c r="L58" s="80"/>
      <c r="M58" s="80"/>
      <c r="N58" s="80"/>
      <c r="O58" s="80"/>
      <c r="P58" s="80"/>
      <c r="Q58" s="80"/>
      <c r="R58" s="80"/>
      <c r="S58" s="80"/>
      <c r="T58" s="80"/>
      <c r="U58" s="80"/>
      <c r="V58" s="80"/>
      <c r="W58" s="80"/>
      <c r="X58" s="80"/>
      <c r="Y58" s="80"/>
      <c r="Z58" s="80"/>
      <c r="AA58" s="80"/>
      <c r="AB58" s="80"/>
      <c r="AC58" s="80"/>
      <c r="AD58" s="85"/>
      <c r="AE58" s="83"/>
      <c r="AF58" s="80"/>
      <c r="AG58" s="80"/>
      <c r="AH58" s="80"/>
      <c r="AI58" s="80"/>
      <c r="AJ58" s="84"/>
    </row>
    <row r="59" spans="1:36" ht="15.75" thickBot="1" x14ac:dyDescent="0.3">
      <c r="A59" s="94"/>
      <c r="B59" s="20"/>
      <c r="C59" s="20"/>
      <c r="D59" s="28"/>
      <c r="E59" s="20"/>
      <c r="F59" s="20"/>
      <c r="G59" s="22"/>
      <c r="H59" s="23"/>
      <c r="I59" s="20"/>
      <c r="J59" s="20"/>
      <c r="K59" s="117"/>
      <c r="L59" s="20"/>
      <c r="M59" s="20"/>
      <c r="N59" s="20"/>
      <c r="O59" s="20"/>
      <c r="P59" s="20"/>
      <c r="Q59" s="20"/>
      <c r="R59" s="20"/>
      <c r="S59" s="20"/>
      <c r="T59" s="20"/>
      <c r="U59" s="20"/>
      <c r="V59" s="20"/>
      <c r="W59" s="20"/>
      <c r="X59" s="20"/>
      <c r="Y59" s="20"/>
      <c r="Z59" s="20"/>
      <c r="AA59" s="20"/>
      <c r="AB59" s="20"/>
      <c r="AC59" s="20"/>
      <c r="AD59" s="45"/>
      <c r="AE59" s="71"/>
      <c r="AF59" s="72"/>
      <c r="AG59" s="72"/>
      <c r="AH59" s="72"/>
      <c r="AI59" s="72"/>
      <c r="AJ59" s="73"/>
    </row>
  </sheetData>
  <dataConsolidate/>
  <mergeCells count="43">
    <mergeCell ref="D3:AD4"/>
    <mergeCell ref="C15:C17"/>
    <mergeCell ref="B15:B17"/>
    <mergeCell ref="A15:A17"/>
    <mergeCell ref="AE14:AJ14"/>
    <mergeCell ref="AC15:AC17"/>
    <mergeCell ref="I15:I17"/>
    <mergeCell ref="J15:J17"/>
    <mergeCell ref="F15:F17"/>
    <mergeCell ref="G15:G17"/>
    <mergeCell ref="H15:H17"/>
    <mergeCell ref="L15:L17"/>
    <mergeCell ref="K15:K17"/>
    <mergeCell ref="D15:D17"/>
    <mergeCell ref="O15:O17"/>
    <mergeCell ref="E15:E17"/>
    <mergeCell ref="AF15:AJ15"/>
    <mergeCell ref="AD15:AD17"/>
    <mergeCell ref="AE15:AE17"/>
    <mergeCell ref="W15:W17"/>
    <mergeCell ref="AB15:AB17"/>
    <mergeCell ref="AA15:AA17"/>
    <mergeCell ref="Z15:Z17"/>
    <mergeCell ref="Y15:Y17"/>
    <mergeCell ref="X15:X17"/>
    <mergeCell ref="AG17:AJ17"/>
    <mergeCell ref="A38:A59"/>
    <mergeCell ref="A18:A37"/>
    <mergeCell ref="V15:V17"/>
    <mergeCell ref="U15:U17"/>
    <mergeCell ref="T15:T17"/>
    <mergeCell ref="N15:N17"/>
    <mergeCell ref="M15:M17"/>
    <mergeCell ref="S15:S17"/>
    <mergeCell ref="R15:R17"/>
    <mergeCell ref="Q15:Q17"/>
    <mergeCell ref="P15:P17"/>
    <mergeCell ref="AG20:AG22"/>
    <mergeCell ref="AI20:AI22"/>
    <mergeCell ref="AG29:AG32"/>
    <mergeCell ref="AI29:AI32"/>
    <mergeCell ref="AD20:AD22"/>
    <mergeCell ref="AD29:AD32"/>
  </mergeCells>
  <conditionalFormatting sqref="B47">
    <cfRule type="duplicateValues" dxfId="7" priority="12" stopIfTrue="1"/>
  </conditionalFormatting>
  <conditionalFormatting sqref="I20:I22">
    <cfRule type="duplicateValues" dxfId="6" priority="7" stopIfTrue="1"/>
  </conditionalFormatting>
  <conditionalFormatting sqref="K20:K22">
    <cfRule type="duplicateValues" dxfId="5" priority="6" stopIfTrue="1"/>
  </conditionalFormatting>
  <conditionalFormatting sqref="I24:I26">
    <cfRule type="duplicateValues" dxfId="4" priority="5" stopIfTrue="1"/>
  </conditionalFormatting>
  <conditionalFormatting sqref="D47">
    <cfRule type="duplicateValues" dxfId="3" priority="4" stopIfTrue="1"/>
  </conditionalFormatting>
  <conditionalFormatting sqref="I48">
    <cfRule type="duplicateValues" dxfId="2" priority="3" stopIfTrue="1"/>
  </conditionalFormatting>
  <conditionalFormatting sqref="I51">
    <cfRule type="duplicateValues" dxfId="1" priority="2" stopIfTrue="1"/>
  </conditionalFormatting>
  <conditionalFormatting sqref="I53:I57">
    <cfRule type="duplicateValues" dxfId="0" priority="1" stopIfTrue="1"/>
  </conditionalFormatting>
  <dataValidations count="1">
    <dataValidation allowBlank="1" showDropDown="1" showErrorMessage="1" sqref="B13" xr:uid="{00000000-0002-0000-0000-000000000000}"/>
  </dataValidations>
  <pageMargins left="0.7" right="0.7" top="0.75" bottom="0.75" header="0.3" footer="0.3"/>
  <pageSetup paperSize="8" scale="37"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Off!$A$1:$A$4</xm:f>
          </x14:formula1>
          <xm:sqref>B7</xm:sqref>
        </x14:dataValidation>
        <x14:dataValidation type="list" allowBlank="1" showInputMessage="1" showErrorMessage="1" xr:uid="{00000000-0002-0000-0000-000002000000}">
          <x14:formula1>
            <xm:f>Off!$A$6:$A$7</xm:f>
          </x14:formula1>
          <xm:sqref>B11</xm:sqref>
        </x14:dataValidation>
        <x14:dataValidation type="list" allowBlank="1" showInputMessage="1" showErrorMessage="1" xr:uid="{00000000-0002-0000-0000-000003000000}">
          <x14:formula1>
            <xm:f>Off!$F$1:$F$4</xm:f>
          </x14:formula1>
          <xm:sqref>C19:C59</xm:sqref>
        </x14:dataValidation>
        <x14:dataValidation type="list" allowBlank="1" showInputMessage="1" showErrorMessage="1" xr:uid="{00000000-0002-0000-0000-000004000000}">
          <x14:formula1>
            <xm:f>Off!$A$9:$A$11</xm:f>
          </x14:formula1>
          <xm:sqref>B12</xm:sqref>
        </x14:dataValidation>
        <x14:dataValidation type="list" allowBlank="1" showDropDown="1" showErrorMessage="1" xr:uid="{00000000-0002-0000-0000-000005000000}">
          <x14:formula1>
            <xm:f>Off!$A$9:$A$11</xm:f>
          </x14:formula1>
          <xm:sqref>B14</xm:sqref>
        </x14:dataValidation>
        <x14:dataValidation type="list" allowBlank="1" showInputMessage="1" showErrorMessage="1" xr:uid="{00000000-0002-0000-0000-000006000000}">
          <x14:formula1>
            <xm:f>Off!$H$13:$H$18</xm:f>
          </x14:formula1>
          <xm:sqref>A18:A59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
  <sheetViews>
    <sheetView workbookViewId="0">
      <selection activeCell="F1" sqref="F1:F4"/>
    </sheetView>
  </sheetViews>
  <sheetFormatPr baseColWidth="10" defaultRowHeight="15" x14ac:dyDescent="0.25"/>
  <cols>
    <col min="6" max="6" width="20.140625" customWidth="1"/>
  </cols>
  <sheetData>
    <row r="1" spans="1:9" x14ac:dyDescent="0.25">
      <c r="A1" t="s">
        <v>6</v>
      </c>
      <c r="F1" t="s">
        <v>29</v>
      </c>
    </row>
    <row r="2" spans="1:9" x14ac:dyDescent="0.25">
      <c r="A2" t="s">
        <v>14</v>
      </c>
      <c r="F2" t="s">
        <v>76</v>
      </c>
      <c r="I2" t="s">
        <v>31</v>
      </c>
    </row>
    <row r="3" spans="1:9" x14ac:dyDescent="0.25">
      <c r="A3" t="s">
        <v>7</v>
      </c>
      <c r="F3" t="s">
        <v>75</v>
      </c>
      <c r="I3" t="s">
        <v>32</v>
      </c>
    </row>
    <row r="4" spans="1:9" x14ac:dyDescent="0.25">
      <c r="A4" t="s">
        <v>8</v>
      </c>
      <c r="F4" t="s">
        <v>30</v>
      </c>
      <c r="I4" t="s">
        <v>33</v>
      </c>
    </row>
    <row r="5" spans="1:9" x14ac:dyDescent="0.25">
      <c r="F5" t="s">
        <v>40</v>
      </c>
      <c r="I5" t="s">
        <v>35</v>
      </c>
    </row>
    <row r="6" spans="1:9" x14ac:dyDescent="0.25">
      <c r="A6" t="s">
        <v>12</v>
      </c>
      <c r="F6" t="s">
        <v>41</v>
      </c>
      <c r="I6" t="s">
        <v>36</v>
      </c>
    </row>
    <row r="7" spans="1:9" x14ac:dyDescent="0.25">
      <c r="A7" t="s">
        <v>13</v>
      </c>
      <c r="I7" t="s">
        <v>34</v>
      </c>
    </row>
    <row r="8" spans="1:9" x14ac:dyDescent="0.25">
      <c r="I8" t="s">
        <v>37</v>
      </c>
    </row>
    <row r="9" spans="1:9" x14ac:dyDescent="0.25">
      <c r="A9" t="s">
        <v>9</v>
      </c>
      <c r="I9" t="s">
        <v>39</v>
      </c>
    </row>
    <row r="10" spans="1:9" x14ac:dyDescent="0.25">
      <c r="A10" t="s">
        <v>10</v>
      </c>
      <c r="I10" t="s">
        <v>38</v>
      </c>
    </row>
    <row r="11" spans="1:9" x14ac:dyDescent="0.25">
      <c r="A11" t="s">
        <v>11</v>
      </c>
      <c r="I11" t="s">
        <v>77</v>
      </c>
    </row>
    <row r="12" spans="1:9" x14ac:dyDescent="0.25">
      <c r="C12" t="s">
        <v>42</v>
      </c>
      <c r="I12" t="s">
        <v>78</v>
      </c>
    </row>
    <row r="13" spans="1:9" x14ac:dyDescent="0.25">
      <c r="C13" t="s">
        <v>43</v>
      </c>
      <c r="H13" t="s">
        <v>47</v>
      </c>
    </row>
    <row r="14" spans="1:9" x14ac:dyDescent="0.25">
      <c r="C14" t="s">
        <v>44</v>
      </c>
      <c r="H14" t="s">
        <v>48</v>
      </c>
    </row>
    <row r="15" spans="1:9" x14ac:dyDescent="0.25">
      <c r="C15" t="s">
        <v>45</v>
      </c>
      <c r="H15" t="s">
        <v>60</v>
      </c>
    </row>
    <row r="16" spans="1:9" x14ac:dyDescent="0.25">
      <c r="H16" t="s">
        <v>61</v>
      </c>
    </row>
    <row r="18" spans="1:1" x14ac:dyDescent="0.25">
      <c r="A18" t="s">
        <v>49</v>
      </c>
    </row>
    <row r="19" spans="1:1" x14ac:dyDescent="0.25">
      <c r="A19" t="s">
        <v>50</v>
      </c>
    </row>
    <row r="20" spans="1:1" x14ac:dyDescent="0.25">
      <c r="A20" t="s">
        <v>51</v>
      </c>
    </row>
    <row r="21" spans="1:1" x14ac:dyDescent="0.25">
      <c r="A21"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Maquette pédagogique</vt:lpstr>
      <vt:lpstr>Off</vt:lpstr>
      <vt:lpstr>Droit_et_Sciences_politiques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Isabelle SAMSON</cp:lastModifiedBy>
  <cp:lastPrinted>2024-10-04T10:00:11Z</cp:lastPrinted>
  <dcterms:created xsi:type="dcterms:W3CDTF">2023-01-24T13:51:22Z</dcterms:created>
  <dcterms:modified xsi:type="dcterms:W3CDTF">2024-10-04T10:00:18Z</dcterms:modified>
</cp:coreProperties>
</file>